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5925" tabRatio="601" activeTab="0"/>
  </bookViews>
  <sheets>
    <sheet name="IS" sheetId="1" r:id="rId1"/>
    <sheet name="BS" sheetId="2" r:id="rId2"/>
    <sheet name="Cashflow" sheetId="3" r:id="rId3"/>
    <sheet name="Change in equity" sheetId="4" r:id="rId4"/>
  </sheets>
  <definedNames>
    <definedName name="_xlnm.Print_Area" localSheetId="1">'BS'!$A$1:$J$76</definedName>
    <definedName name="_xlnm.Print_Area" localSheetId="2">'Cashflow'!$A$1:$F$68</definedName>
    <definedName name="_xlnm.Print_Area" localSheetId="3">'Change in equity'!$A$1:$J$43</definedName>
    <definedName name="_xlnm.Print_Area" localSheetId="0">'IS'!$A$1:$G$57</definedName>
    <definedName name="_xlnm.Print_Titles" localSheetId="1">'BS'!$1:$6</definedName>
    <definedName name="_xlnm.Print_Titles" localSheetId="0">'IS'!$1:$14</definedName>
    <definedName name="Z_1A3CD040_3C9F_11D9_BCC8_00001CD5F99B_.wvu.Cols" localSheetId="1" hidden="1">'BS'!$C:$C,'BS'!$F:$F</definedName>
    <definedName name="Z_1A3CD040_3C9F_11D9_BCC8_00001CD5F99B_.wvu.PrintArea" localSheetId="1" hidden="1">'BS'!$A$1:$H$75</definedName>
    <definedName name="Z_1A3CD040_3C9F_11D9_BCC8_00001CD5F99B_.wvu.PrintArea" localSheetId="2" hidden="1">'Cashflow'!$A$1:$F$68</definedName>
    <definedName name="Z_1A3CD040_3C9F_11D9_BCC8_00001CD5F99B_.wvu.PrintArea" localSheetId="0" hidden="1">'IS'!$A$1:$H$53</definedName>
    <definedName name="Z_1A3CD040_3C9F_11D9_BCC8_00001CD5F99B_.wvu.PrintTitles" localSheetId="1" hidden="1">'BS'!$1:$6</definedName>
    <definedName name="Z_1A3CD040_3C9F_11D9_BCC8_00001CD5F99B_.wvu.PrintTitles" localSheetId="0" hidden="1">'IS'!$1:$14</definedName>
    <definedName name="Z_1A3CD040_3C9F_11D9_BCC8_00001CD5F99B_.wvu.Rows" localSheetId="1" hidden="1">'BS'!$15:$15,'BS'!$27:$27,'BS'!$35:$36,'BS'!$41:$41</definedName>
    <definedName name="Z_1A3CD040_3C9F_11D9_BCC8_00001CD5F99B_.wvu.Rows" localSheetId="0" hidden="1">'IS'!$21:$21</definedName>
    <definedName name="Z_4B1C58E6_CBC2_4CFD_BD1B_9E361DA5B6AD_.wvu.Cols" localSheetId="1" hidden="1">'BS'!$C:$C,'BS'!$F:$F</definedName>
    <definedName name="Z_4B1C58E6_CBC2_4CFD_BD1B_9E361DA5B6AD_.wvu.Cols" localSheetId="3" hidden="1">'Change in equity'!$M:$M</definedName>
    <definedName name="Z_4B1C58E6_CBC2_4CFD_BD1B_9E361DA5B6AD_.wvu.PrintArea" localSheetId="1" hidden="1">'BS'!$A$1:$J$76</definedName>
    <definedName name="Z_4B1C58E6_CBC2_4CFD_BD1B_9E361DA5B6AD_.wvu.PrintArea" localSheetId="2" hidden="1">'Cashflow'!$A$1:$F$68</definedName>
    <definedName name="Z_4B1C58E6_CBC2_4CFD_BD1B_9E361DA5B6AD_.wvu.PrintArea" localSheetId="3" hidden="1">'Change in equity'!$A$1:$J$43</definedName>
    <definedName name="Z_4B1C58E6_CBC2_4CFD_BD1B_9E361DA5B6AD_.wvu.PrintArea" localSheetId="0" hidden="1">'IS'!$A$1:$G$57</definedName>
    <definedName name="Z_4B1C58E6_CBC2_4CFD_BD1B_9E361DA5B6AD_.wvu.PrintTitles" localSheetId="1" hidden="1">'BS'!$1:$6</definedName>
    <definedName name="Z_4B1C58E6_CBC2_4CFD_BD1B_9E361DA5B6AD_.wvu.PrintTitles" localSheetId="0" hidden="1">'IS'!$1:$14</definedName>
    <definedName name="Z_4B1C58E6_CBC2_4CFD_BD1B_9E361DA5B6AD_.wvu.Rows" localSheetId="1" hidden="1">'BS'!$15:$15,'BS'!$27:$27,'BS'!$35:$36,'BS'!$40:$41</definedName>
    <definedName name="Z_4B1C58E6_CBC2_4CFD_BD1B_9E361DA5B6AD_.wvu.Rows" localSheetId="2" hidden="1">'Cashflow'!$55:$55</definedName>
    <definedName name="Z_5E97B376_D19D_4524_A2AE_85EAC9DA5CA5_.wvu.Cols" localSheetId="1" hidden="1">'BS'!$C:$C,'BS'!$F:$F</definedName>
    <definedName name="Z_5E97B376_D19D_4524_A2AE_85EAC9DA5CA5_.wvu.PrintArea" localSheetId="1" hidden="1">'BS'!$A$1:$H$73</definedName>
    <definedName name="Z_5E97B376_D19D_4524_A2AE_85EAC9DA5CA5_.wvu.PrintArea" localSheetId="2" hidden="1">'Cashflow'!$A$1:$F$68</definedName>
    <definedName name="Z_5E97B376_D19D_4524_A2AE_85EAC9DA5CA5_.wvu.PrintArea" localSheetId="0" hidden="1">'IS'!$A$1:$H$53</definedName>
    <definedName name="Z_5E97B376_D19D_4524_A2AE_85EAC9DA5CA5_.wvu.PrintTitles" localSheetId="1" hidden="1">'BS'!$1:$6</definedName>
    <definedName name="Z_5E97B376_D19D_4524_A2AE_85EAC9DA5CA5_.wvu.PrintTitles" localSheetId="0" hidden="1">'IS'!$1:$14</definedName>
    <definedName name="Z_5E97B376_D19D_4524_A2AE_85EAC9DA5CA5_.wvu.Rows" localSheetId="1" hidden="1">'BS'!$15:$15,'BS'!$27:$27,'BS'!$35:$36,'BS'!$41:$41</definedName>
    <definedName name="Z_5E97B376_D19D_4524_A2AE_85EAC9DA5CA5_.wvu.Rows" localSheetId="0" hidden="1">'IS'!$21:$21</definedName>
    <definedName name="Z_CDE9EBE4_301D_4E67_B512_37664A5567F8_.wvu.Cols" localSheetId="1" hidden="1">'BS'!$C:$C,'BS'!$F:$F</definedName>
    <definedName name="Z_CDE9EBE4_301D_4E67_B512_37664A5567F8_.wvu.PrintArea" localSheetId="1" hidden="1">'BS'!$A$1:$H$73</definedName>
    <definedName name="Z_CDE9EBE4_301D_4E67_B512_37664A5567F8_.wvu.PrintArea" localSheetId="2" hidden="1">'Cashflow'!$A$1:$F$68</definedName>
    <definedName name="Z_CDE9EBE4_301D_4E67_B512_37664A5567F8_.wvu.PrintArea" localSheetId="0" hidden="1">'IS'!$A$1:$H$53</definedName>
    <definedName name="Z_CDE9EBE4_301D_4E67_B512_37664A5567F8_.wvu.PrintTitles" localSheetId="1" hidden="1">'BS'!$1:$6</definedName>
    <definedName name="Z_CDE9EBE4_301D_4E67_B512_37664A5567F8_.wvu.PrintTitles" localSheetId="0" hidden="1">'IS'!$1:$14</definedName>
    <definedName name="Z_CDE9EBE4_301D_4E67_B512_37664A5567F8_.wvu.Rows" localSheetId="1" hidden="1">'BS'!$15:$15,'BS'!$27:$27,'BS'!$35:$36,'BS'!$41:$41</definedName>
    <definedName name="Z_CDE9EBE4_301D_4E67_B512_37664A5567F8_.wvu.Rows" localSheetId="0" hidden="1">'IS'!$21:$21</definedName>
    <definedName name="Z_E6B10A07_6293_48A6_A9B5_3B18BA0CE48B_.wvu.Cols" localSheetId="1" hidden="1">'BS'!$C:$C,'BS'!$F:$F</definedName>
    <definedName name="Z_E6B10A07_6293_48A6_A9B5_3B18BA0CE48B_.wvu.PrintArea" localSheetId="1" hidden="1">'BS'!$A$1:$H$73</definedName>
    <definedName name="Z_E6B10A07_6293_48A6_A9B5_3B18BA0CE48B_.wvu.PrintArea" localSheetId="2" hidden="1">'Cashflow'!$A$1:$F$68</definedName>
    <definedName name="Z_E6B10A07_6293_48A6_A9B5_3B18BA0CE48B_.wvu.PrintArea" localSheetId="0" hidden="1">'IS'!$A$1:$H$53</definedName>
    <definedName name="Z_E6B10A07_6293_48A6_A9B5_3B18BA0CE48B_.wvu.PrintTitles" localSheetId="1" hidden="1">'BS'!$1:$6</definedName>
    <definedName name="Z_E6B10A07_6293_48A6_A9B5_3B18BA0CE48B_.wvu.PrintTitles" localSheetId="0" hidden="1">'IS'!$1:$14</definedName>
    <definedName name="Z_E6B10A07_6293_48A6_A9B5_3B18BA0CE48B_.wvu.Rows" localSheetId="1" hidden="1">'BS'!$15:$15,'BS'!$27:$27,'BS'!$35:$36,'BS'!$41:$41</definedName>
    <definedName name="Z_E6B10A07_6293_48A6_A9B5_3B18BA0CE48B_.wvu.Rows" localSheetId="0" hidden="1">'IS'!$21:$21</definedName>
  </definedNames>
  <calcPr fullCalcOnLoad="1"/>
</workbook>
</file>

<file path=xl/sharedStrings.xml><?xml version="1.0" encoding="utf-8"?>
<sst xmlns="http://schemas.openxmlformats.org/spreadsheetml/2006/main" count="198" uniqueCount="151">
  <si>
    <t>Taxation</t>
  </si>
  <si>
    <t>RM'000</t>
  </si>
  <si>
    <t>PRECEDING YEAR CORRESPONDING PERIOD</t>
  </si>
  <si>
    <t>Deferred taxation</t>
  </si>
  <si>
    <t>Current assets</t>
  </si>
  <si>
    <t>Cash and bank balances</t>
  </si>
  <si>
    <t>Current liabilities</t>
  </si>
  <si>
    <t>Share capital</t>
  </si>
  <si>
    <t>Revenue</t>
  </si>
  <si>
    <t>Inventories</t>
  </si>
  <si>
    <t>Net current assets</t>
  </si>
  <si>
    <t>Interest income</t>
  </si>
  <si>
    <t>Total</t>
  </si>
  <si>
    <t>AS AT END OF PREVIOUS QUARTER</t>
  </si>
  <si>
    <t>30/09/02</t>
  </si>
  <si>
    <t>Trade receivables</t>
  </si>
  <si>
    <t>CASH AND CASH EQUIVALENTS AT BEGINNING OF PERIOD</t>
  </si>
  <si>
    <t>(Incorporated In Malaysia)</t>
  </si>
  <si>
    <t xml:space="preserve">INDIVIDUAL QUARTER </t>
  </si>
  <si>
    <t>CUMULATIVE QUARTER</t>
  </si>
  <si>
    <t>Current Quarter</t>
  </si>
  <si>
    <t>Preceding Year Corresponding Quarter</t>
  </si>
  <si>
    <t>Current Year To Date</t>
  </si>
  <si>
    <t xml:space="preserve">Preceding Year Corresponding Period </t>
  </si>
  <si>
    <t xml:space="preserve">Depreciation </t>
  </si>
  <si>
    <t>Property, plant and equipment</t>
  </si>
  <si>
    <t>investment in subsidiaries</t>
  </si>
  <si>
    <t>Other receivables, deposits and prepayments</t>
  </si>
  <si>
    <t>Amount owing by related companies</t>
  </si>
  <si>
    <t>Fixed deposits</t>
  </si>
  <si>
    <t>Trade payables</t>
  </si>
  <si>
    <t>Other payables and accruals</t>
  </si>
  <si>
    <t>Amount owing to related companies</t>
  </si>
  <si>
    <t>Amount owing to directors</t>
  </si>
  <si>
    <t>Hire purchase payables</t>
  </si>
  <si>
    <t>Bank borrowings</t>
  </si>
  <si>
    <t>REPRESENTED BY:-</t>
  </si>
  <si>
    <t>Adjustments for:-</t>
  </si>
  <si>
    <t>Non-cash items</t>
  </si>
  <si>
    <t>Non-operating items</t>
  </si>
  <si>
    <t>Operating profit before changes in working capital</t>
  </si>
  <si>
    <t>Net changes in current assets</t>
  </si>
  <si>
    <t>Net changes in current liabilities</t>
  </si>
  <si>
    <t>Interest paid</t>
  </si>
  <si>
    <t>Tax paid</t>
  </si>
  <si>
    <t>Repayments of term loans</t>
  </si>
  <si>
    <t>Repayments of hire purchase</t>
  </si>
  <si>
    <t>Other income</t>
  </si>
  <si>
    <t>SERSOL TECHNOLOGIES BERHAD</t>
  </si>
  <si>
    <t>Company No. 602062-X</t>
  </si>
  <si>
    <t>Share premium</t>
  </si>
  <si>
    <t>Purchases of plant and equipment</t>
  </si>
  <si>
    <t>Negative goodwill released to income</t>
  </si>
  <si>
    <t>Net changes in development expenditure</t>
  </si>
  <si>
    <t>Non-current assets</t>
  </si>
  <si>
    <t>Dividend per share (sen)</t>
  </si>
  <si>
    <t>N/A</t>
  </si>
  <si>
    <t>Profit before interest, taxation, depreciation and amortisation</t>
  </si>
  <si>
    <t>CONDENSED CONSOLIDATED INCOME STATEMENT FOR THE QUARTER ENDED</t>
  </si>
  <si>
    <t>(The figures have not been audited)</t>
  </si>
  <si>
    <t>CONDENSED CONSOLIDATED BALANCE SHEETS</t>
  </si>
  <si>
    <t>As At</t>
  </si>
  <si>
    <t># Represents RM0.20</t>
  </si>
  <si>
    <t>CONDENSED CONSOLIDATED CASH FLOW STATEMENT FOR THE QUARTER ENDED</t>
  </si>
  <si>
    <t>Unaudited</t>
  </si>
  <si>
    <t>Audited</t>
  </si>
  <si>
    <t>Amortisation of development expenditure</t>
  </si>
  <si>
    <t>CASH AND CASH EQUIVALENTS AT END OF PERIOD*</t>
  </si>
  <si>
    <t>Fixed Deposits</t>
  </si>
  <si>
    <t>Interest received</t>
  </si>
  <si>
    <t>* Cash and cash equivalents included in the cashflow statements comprise of the following:</t>
  </si>
  <si>
    <t>Interest expenses</t>
  </si>
  <si>
    <t>Development expenditure</t>
  </si>
  <si>
    <t>statements)</t>
  </si>
  <si>
    <t xml:space="preserve">(The accompanying notes and the audited financial statements of the Group for the financial year ended </t>
  </si>
  <si>
    <t xml:space="preserve">31 December </t>
  </si>
  <si>
    <t xml:space="preserve">Retained profits </t>
  </si>
  <si>
    <t>Bank overdraft</t>
  </si>
  <si>
    <t>Dividend</t>
  </si>
  <si>
    <t>31 December 2005 form an integral part of, and should be read in conjunction with this interim financial</t>
  </si>
  <si>
    <t>Goodwill on consolidation</t>
  </si>
  <si>
    <t>Minority Interest</t>
  </si>
  <si>
    <t>Dividend Proposed</t>
  </si>
  <si>
    <t>Exchange translation reserve</t>
  </si>
  <si>
    <t>Proceed from disposal of plant &amp; equipment</t>
  </si>
  <si>
    <t>Proceeds from term loan</t>
  </si>
  <si>
    <t>EXCHANGE DIFFERENCES</t>
  </si>
  <si>
    <t xml:space="preserve">Exchange </t>
  </si>
  <si>
    <t xml:space="preserve">Translation </t>
  </si>
  <si>
    <t>Reserve</t>
  </si>
  <si>
    <t>Minority</t>
  </si>
  <si>
    <t>Interest</t>
  </si>
  <si>
    <t xml:space="preserve"> </t>
  </si>
  <si>
    <t>Translation differences</t>
  </si>
  <si>
    <t>Share of profit of an associate</t>
  </si>
  <si>
    <t>Attributable to:</t>
  </si>
  <si>
    <t>Equity Holders of The Parent</t>
  </si>
  <si>
    <t>Investment in an associate</t>
  </si>
  <si>
    <t>NON CURRENT LIABILITIES</t>
  </si>
  <si>
    <t>Equity Attributable to Equity Holders to The Parent</t>
  </si>
  <si>
    <t>TOTAL EQUITY</t>
  </si>
  <si>
    <t>Net drawdown of other short-term bank borrowings</t>
  </si>
  <si>
    <t>(Loss)/profit before taxation</t>
  </si>
  <si>
    <t>NET CASH (FOR)/FROM OPERATING ACTIVITIES</t>
  </si>
  <si>
    <t>CASH (FOR)/FROM OPERATIONS</t>
  </si>
  <si>
    <t>CASH FLOWS (FOR)/FROM OPERATING ACTIVITIES</t>
  </si>
  <si>
    <t>CASH FLOWS FROM/(FOR) FINANCING ACTIVITIES</t>
  </si>
  <si>
    <t>NET CASH FROM/(FOR) FINANCING ACTIVITIES</t>
  </si>
  <si>
    <t>NET INCREASE/(DECREASE) IN CASH AND CASH EQUIVALENTS</t>
  </si>
  <si>
    <t>Effect of adopting FRS 3</t>
  </si>
  <si>
    <t>Distributable</t>
  </si>
  <si>
    <t>Non - distributable</t>
  </si>
  <si>
    <t>Equity</t>
  </si>
  <si>
    <t>Share</t>
  </si>
  <si>
    <t>premium</t>
  </si>
  <si>
    <t>Retained</t>
  </si>
  <si>
    <t>profits</t>
  </si>
  <si>
    <t>capital</t>
  </si>
  <si>
    <t>Note</t>
  </si>
  <si>
    <t>A1</t>
  </si>
  <si>
    <t>CONDENSED CONSOLIDATED STATEMENT OF CHANGES IN EQUITY FOR THE PERIOD ENDED</t>
  </si>
  <si>
    <t>As at 1 January 2006, previously stated</t>
  </si>
  <si>
    <t>As at 1 January 2006, restated</t>
  </si>
  <si>
    <t>As at 1 January 2005, previously stated</t>
  </si>
  <si>
    <t>As at 1 January 2005, restated</t>
  </si>
  <si>
    <t>N/A : Not Applicable</t>
  </si>
  <si>
    <t>Attributable to Equity Holders of the Parent Company</t>
  </si>
  <si>
    <t>Net profit / (loss) to-date</t>
  </si>
  <si>
    <t>Net Assets Per Ordinary Share Attributable to Equity Holders of the Parent (RM)</t>
  </si>
  <si>
    <t>Amortisation of goodwill</t>
  </si>
  <si>
    <t>Acquisition of subsidiaries</t>
  </si>
  <si>
    <t>Declared</t>
  </si>
  <si>
    <t>Effect on minority interest arose from dilution of equity interest in an existing subsidiary</t>
  </si>
  <si>
    <t>(Loss)/ Profit before taxation</t>
  </si>
  <si>
    <t>(Loss)/ Profit after taxation</t>
  </si>
  <si>
    <t>30 SEPTEMBER 2006</t>
  </si>
  <si>
    <t>AS AT 30 SEPTEMBER 2006</t>
  </si>
  <si>
    <t>As at 30 September 2006</t>
  </si>
  <si>
    <t>30 September 2006</t>
  </si>
  <si>
    <t>30 September 2005</t>
  </si>
  <si>
    <t>30 September</t>
  </si>
  <si>
    <t>Dividend paid</t>
  </si>
  <si>
    <t>As at 30 September 2005</t>
  </si>
  <si>
    <t xml:space="preserve">Minority interest </t>
  </si>
  <si>
    <t>Basic (note B13)</t>
  </si>
  <si>
    <t>Diluted (note B13)</t>
  </si>
  <si>
    <t>Preceding Year Corresponding Period *</t>
  </si>
  <si>
    <t>Proceeds from issuance of share to minority shareholder</t>
  </si>
  <si>
    <t>* The preceding year corresponding cumulative quarter financial results comprised the results for the nine (9) months period ended 30 September 2005 for SerSol Technologies Berhad and Multi Square Sdn Bhd, and post acquisition results of Asset Capital Holdings Limited for five (5) months period ended 30 September 2005, and post acquisition results of Multi Square Pte. Ltd. for six (6) months ended 30 September 2005, and the results of PT Multi Square for three (3) months ended 30 September 2005.</t>
  </si>
  <si>
    <t>(Loss) / Earnings per share (sen)</t>
  </si>
  <si>
    <t xml:space="preserve">Notes: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</si>
</sst>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quot;$&quot;* #,##0.00_ ;_ &quot;$&quot;* \-#,##0.00_ ;_ &quot;$&quot;* &quot;-&quot;??_ ;_ @_ "/>
    <numFmt numFmtId="192" formatCode="&quot;RM&quot;#,##0;\-&quot;RM&quot;#,##0"/>
    <numFmt numFmtId="193" formatCode="&quot;RM&quot;#,##0;[Red]\-&quot;RM&quot;#,##0"/>
    <numFmt numFmtId="194" formatCode="&quot;RM&quot;#,##0.00;\-&quot;RM&quot;#,##0.00"/>
    <numFmt numFmtId="195" formatCode="&quot;RM&quot;#,##0.00;[Red]\-&quot;RM&quot;#,##0.00"/>
    <numFmt numFmtId="196" formatCode="_-&quot;RM&quot;* #,##0_-;\-&quot;RM&quot;* #,##0_-;_-&quot;RM&quot;* &quot;-&quot;_-;_-@_-"/>
    <numFmt numFmtId="197" formatCode="_-&quot;RM&quot;* #,##0.00_-;\-&quot;RM&quot;* #,##0.00_-;_-&quot;RM&quot;* &quot;-&quot;??_-;_-@_-"/>
    <numFmt numFmtId="198" formatCode="_(* #,##0.0_);_(* \(#,##0.0\);_(* &quot;-&quot;??_);_(@_)"/>
    <numFmt numFmtId="199" formatCode="_(* #,##0_);_(* \(#,##0\);_(* &quot;-&quot;??_);_(@_)"/>
    <numFmt numFmtId="200" formatCode="dd\ mmmm\ yyyy"/>
    <numFmt numFmtId="201" formatCode="&quot;Yes&quot;;&quot;Yes&quot;;&quot;No&quot;"/>
    <numFmt numFmtId="202" formatCode="&quot;True&quot;;&quot;True&quot;;&quot;False&quot;"/>
    <numFmt numFmtId="203" formatCode="&quot;On&quot;;&quot;On&quot;;&quot;Off&quot;"/>
    <numFmt numFmtId="204" formatCode="0.0%"/>
    <numFmt numFmtId="205" formatCode="0.0"/>
    <numFmt numFmtId="206" formatCode="#,##0.0_);[Red]\(#,##0.0\)"/>
    <numFmt numFmtId="207" formatCode="_(* #,##0.0_);_(* \(#,##0.0\);_(* &quot;-&quot;?_);_(@_)"/>
    <numFmt numFmtId="208" formatCode="0.0000000"/>
    <numFmt numFmtId="209" formatCode="0.000000"/>
    <numFmt numFmtId="210" formatCode="0.00000"/>
    <numFmt numFmtId="211" formatCode="0.0000"/>
    <numFmt numFmtId="212" formatCode="0.000"/>
    <numFmt numFmtId="213" formatCode="0.000000000"/>
    <numFmt numFmtId="214" formatCode="0.0000000000"/>
    <numFmt numFmtId="215" formatCode="0.00000000"/>
    <numFmt numFmtId="216" formatCode="0.000%"/>
    <numFmt numFmtId="217" formatCode="0.0000%"/>
    <numFmt numFmtId="218" formatCode="mm/dd/yy"/>
    <numFmt numFmtId="219" formatCode="[$€-2]\ #,##0.00_);[Red]\([$€-2]\ #,##0.00\)"/>
    <numFmt numFmtId="220" formatCode="[$-409]dddd\,\ mmmm\ dd\,\ yyyy"/>
    <numFmt numFmtId="221" formatCode="0.00_);\(0.00\)"/>
    <numFmt numFmtId="222" formatCode="0.0_);\(0.0\)"/>
    <numFmt numFmtId="223" formatCode="0_);\(0\)"/>
  </numFmts>
  <fonts count="28">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i/>
      <sz val="9"/>
      <name val="Times New Roman"/>
      <family val="1"/>
    </font>
    <font>
      <sz val="14"/>
      <name val="Times New Roman"/>
      <family val="1"/>
    </font>
    <font>
      <u val="single"/>
      <sz val="9"/>
      <color indexed="12"/>
      <name val="Arial"/>
      <family val="0"/>
    </font>
    <font>
      <u val="single"/>
      <sz val="9"/>
      <color indexed="36"/>
      <name val="Arial"/>
      <family val="0"/>
    </font>
    <font>
      <b/>
      <sz val="9"/>
      <color indexed="10"/>
      <name val="Times New Roman"/>
      <family val="1"/>
    </font>
    <font>
      <sz val="11"/>
      <name val="Times New Roman"/>
      <family val="1"/>
    </font>
    <font>
      <b/>
      <sz val="14"/>
      <name val="Arial"/>
      <family val="2"/>
    </font>
    <font>
      <sz val="8"/>
      <name val="Arial"/>
      <family val="2"/>
    </font>
    <font>
      <sz val="9"/>
      <name val="Arial"/>
      <family val="2"/>
    </font>
    <font>
      <b/>
      <sz val="10"/>
      <name val="Arial"/>
      <family val="2"/>
    </font>
    <font>
      <b/>
      <sz val="11"/>
      <name val="Arial"/>
      <family val="2"/>
    </font>
    <font>
      <sz val="12"/>
      <name val="Arial"/>
      <family val="2"/>
    </font>
    <font>
      <b/>
      <sz val="13"/>
      <name val="Arial"/>
      <family val="2"/>
    </font>
    <font>
      <sz val="11"/>
      <name val="Arial"/>
      <family val="2"/>
    </font>
    <font>
      <b/>
      <u val="single"/>
      <sz val="11"/>
      <name val="Arial"/>
      <family val="2"/>
    </font>
    <font>
      <sz val="10"/>
      <color indexed="10"/>
      <name val="Arial"/>
      <family val="2"/>
    </font>
    <font>
      <sz val="10"/>
      <color indexed="10"/>
      <name val="Times New Roman"/>
      <family val="1"/>
    </font>
    <font>
      <sz val="11"/>
      <color indexed="10"/>
      <name val="Arial"/>
      <family val="2"/>
    </font>
    <font>
      <b/>
      <sz val="11"/>
      <color indexed="10"/>
      <name val="Arial"/>
      <family val="2"/>
    </font>
    <font>
      <sz val="8"/>
      <color indexed="10"/>
      <name val="Times New Roman"/>
      <family val="0"/>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19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1" fillId="0" borderId="0" xfId="0" applyFont="1" applyFill="1" applyAlignment="1">
      <alignment/>
    </xf>
    <xf numFmtId="199" fontId="1" fillId="0" borderId="0" xfId="15" applyNumberFormat="1" applyFont="1" applyFill="1" applyAlignment="1">
      <alignment/>
    </xf>
    <xf numFmtId="0" fontId="2" fillId="0" borderId="0" xfId="0" applyFont="1" applyAlignment="1">
      <alignment/>
    </xf>
    <xf numFmtId="0" fontId="6" fillId="0" borderId="0" xfId="0" applyFont="1" applyBorder="1" applyAlignment="1">
      <alignment horizontal="center"/>
    </xf>
    <xf numFmtId="0" fontId="1" fillId="0" borderId="0" xfId="0" applyFont="1" applyFill="1" applyBorder="1" applyAlignment="1">
      <alignment/>
    </xf>
    <xf numFmtId="0" fontId="7" fillId="0" borderId="0" xfId="0" applyFont="1" applyAlignment="1" quotePrefix="1">
      <alignment vertical="top" wrapText="1"/>
    </xf>
    <xf numFmtId="0" fontId="6" fillId="0" borderId="0" xfId="21" applyFill="1">
      <alignment/>
      <protection/>
    </xf>
    <xf numFmtId="0" fontId="14"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0" fontId="0" fillId="0" borderId="0" xfId="0" applyFont="1" applyFill="1" applyAlignment="1">
      <alignment/>
    </xf>
    <xf numFmtId="0" fontId="18" fillId="0" borderId="0" xfId="0" applyFont="1" applyAlignment="1">
      <alignment/>
    </xf>
    <xf numFmtId="0" fontId="15"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17" fillId="0"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13" fillId="0" borderId="0" xfId="0" applyFont="1" applyAlignment="1">
      <alignment/>
    </xf>
    <xf numFmtId="0" fontId="21" fillId="0" borderId="0" xfId="0" applyFont="1" applyAlignment="1">
      <alignment/>
    </xf>
    <xf numFmtId="0" fontId="21" fillId="0" borderId="0" xfId="0" applyFont="1" applyFill="1" applyAlignment="1">
      <alignment/>
    </xf>
    <xf numFmtId="0" fontId="18" fillId="0" borderId="0" xfId="0" applyFont="1" applyAlignment="1" quotePrefix="1">
      <alignment/>
    </xf>
    <xf numFmtId="0" fontId="18" fillId="0" borderId="0" xfId="0" applyFont="1" applyAlignment="1">
      <alignment horizontal="center"/>
    </xf>
    <xf numFmtId="0" fontId="18" fillId="0" borderId="0" xfId="0" applyFont="1" applyFill="1" applyAlignment="1">
      <alignment horizontal="right"/>
    </xf>
    <xf numFmtId="0" fontId="18" fillId="0" borderId="0" xfId="0" applyNumberFormat="1" applyFont="1" applyAlignment="1">
      <alignment horizontal="left"/>
    </xf>
    <xf numFmtId="0" fontId="21" fillId="0" borderId="0" xfId="0" applyFont="1" applyAlignment="1">
      <alignment vertical="center"/>
    </xf>
    <xf numFmtId="199" fontId="21" fillId="0" borderId="1" xfId="15" applyNumberFormat="1" applyFont="1" applyFill="1" applyBorder="1" applyAlignment="1">
      <alignment vertical="center"/>
    </xf>
    <xf numFmtId="199" fontId="21" fillId="0" borderId="0" xfId="15" applyNumberFormat="1" applyFont="1" applyBorder="1" applyAlignment="1">
      <alignment/>
    </xf>
    <xf numFmtId="0" fontId="21" fillId="0" borderId="0" xfId="0" applyNumberFormat="1" applyFont="1" applyAlignment="1">
      <alignment horizontal="left"/>
    </xf>
    <xf numFmtId="199" fontId="21" fillId="0" borderId="0" xfId="15" applyNumberFormat="1" applyFont="1" applyFill="1" applyBorder="1" applyAlignment="1">
      <alignment vertical="center"/>
    </xf>
    <xf numFmtId="199" fontId="21" fillId="0" borderId="0" xfId="15" applyNumberFormat="1" applyFont="1" applyAlignment="1">
      <alignment/>
    </xf>
    <xf numFmtId="0" fontId="21" fillId="0" borderId="0" xfId="0" applyFont="1" applyBorder="1" applyAlignment="1">
      <alignment/>
    </xf>
    <xf numFmtId="0" fontId="13" fillId="0" borderId="0" xfId="0" applyFont="1" applyBorder="1" applyAlignment="1">
      <alignment/>
    </xf>
    <xf numFmtId="0" fontId="21" fillId="0" borderId="0" xfId="0" applyNumberFormat="1" applyFont="1" applyAlignment="1">
      <alignment horizontal="left" wrapText="1"/>
    </xf>
    <xf numFmtId="0" fontId="21" fillId="0" borderId="0" xfId="0" applyFont="1" applyBorder="1" applyAlignment="1">
      <alignment wrapText="1"/>
    </xf>
    <xf numFmtId="0" fontId="13" fillId="0" borderId="0" xfId="0" applyFont="1" applyBorder="1" applyAlignment="1">
      <alignment wrapText="1"/>
    </xf>
    <xf numFmtId="0" fontId="21" fillId="0" borderId="0" xfId="0" applyFont="1" applyAlignment="1">
      <alignment vertical="top"/>
    </xf>
    <xf numFmtId="199" fontId="21" fillId="0" borderId="2" xfId="15" applyNumberFormat="1" applyFont="1" applyFill="1" applyBorder="1" applyAlignment="1">
      <alignment vertical="top"/>
    </xf>
    <xf numFmtId="0" fontId="13" fillId="0" borderId="0" xfId="0" applyFont="1" applyAlignment="1">
      <alignment vertical="top"/>
    </xf>
    <xf numFmtId="199" fontId="21" fillId="0" borderId="0" xfId="15" applyNumberFormat="1" applyFont="1" applyFill="1" applyAlignment="1">
      <alignment vertical="top"/>
    </xf>
    <xf numFmtId="0" fontId="21" fillId="0" borderId="0" xfId="0" applyFont="1" applyAlignment="1">
      <alignment/>
    </xf>
    <xf numFmtId="199" fontId="18" fillId="0" borderId="0" xfId="15" applyNumberFormat="1" applyFont="1" applyFill="1" applyAlignment="1">
      <alignment/>
    </xf>
    <xf numFmtId="0" fontId="21" fillId="0" borderId="0" xfId="0" applyFont="1" applyAlignment="1">
      <alignment horizontal="left" vertical="top" wrapText="1"/>
    </xf>
    <xf numFmtId="0" fontId="21" fillId="0" borderId="0" xfId="0" applyFont="1" applyFill="1" applyAlignment="1">
      <alignment horizontal="left" vertical="top" wrapText="1" indent="1"/>
    </xf>
    <xf numFmtId="0" fontId="21" fillId="0" borderId="0" xfId="0" applyFont="1" applyFill="1" applyAlignment="1">
      <alignment vertical="top" wrapText="1"/>
    </xf>
    <xf numFmtId="43" fontId="21" fillId="0" borderId="0" xfId="15" applyFont="1" applyFill="1" applyAlignment="1">
      <alignment vertical="top"/>
    </xf>
    <xf numFmtId="0" fontId="13" fillId="0" borderId="0" xfId="0" applyFont="1" applyFill="1" applyAlignment="1">
      <alignment/>
    </xf>
    <xf numFmtId="0" fontId="21" fillId="0" borderId="0" xfId="0" applyFont="1" applyAlignment="1">
      <alignment horizontal="right"/>
    </xf>
    <xf numFmtId="0" fontId="21" fillId="0" borderId="0" xfId="0" applyFont="1" applyAlignment="1">
      <alignment horizontal="center"/>
    </xf>
    <xf numFmtId="0" fontId="18" fillId="0" borderId="0" xfId="0" applyFont="1" applyFill="1" applyAlignment="1">
      <alignment horizontal="center"/>
    </xf>
    <xf numFmtId="15" fontId="18" fillId="0" borderId="0" xfId="0" applyNumberFormat="1" applyFont="1" applyFill="1" applyAlignment="1" quotePrefix="1">
      <alignment horizontal="center" vertical="top" wrapText="1"/>
    </xf>
    <xf numFmtId="199" fontId="21" fillId="0" borderId="0" xfId="15" applyNumberFormat="1" applyFont="1" applyFill="1" applyBorder="1" applyAlignment="1">
      <alignment wrapText="1"/>
    </xf>
    <xf numFmtId="14" fontId="18" fillId="0" borderId="0" xfId="0" applyNumberFormat="1" applyFont="1" applyAlignment="1">
      <alignment horizontal="center"/>
    </xf>
    <xf numFmtId="14" fontId="18" fillId="0" borderId="0" xfId="0" applyNumberFormat="1" applyFont="1" applyFill="1" applyAlignment="1" quotePrefix="1">
      <alignment horizontal="center"/>
    </xf>
    <xf numFmtId="199" fontId="21" fillId="0" borderId="0" xfId="15" applyNumberFormat="1" applyFont="1" applyFill="1" applyAlignment="1">
      <alignment/>
    </xf>
    <xf numFmtId="199" fontId="21" fillId="0" borderId="2" xfId="15" applyNumberFormat="1" applyFont="1" applyFill="1" applyBorder="1" applyAlignment="1">
      <alignment/>
    </xf>
    <xf numFmtId="0" fontId="21" fillId="0" borderId="0" xfId="0" applyFont="1" applyAlignment="1">
      <alignment horizontal="left" indent="1"/>
    </xf>
    <xf numFmtId="199" fontId="21" fillId="0" borderId="3" xfId="15" applyNumberFormat="1" applyFont="1" applyFill="1" applyBorder="1" applyAlignment="1">
      <alignment/>
    </xf>
    <xf numFmtId="199" fontId="18" fillId="0" borderId="4" xfId="15" applyNumberFormat="1" applyFont="1" applyFill="1" applyBorder="1" applyAlignment="1">
      <alignment/>
    </xf>
    <xf numFmtId="199" fontId="21" fillId="0" borderId="4" xfId="15" applyNumberFormat="1" applyFont="1" applyFill="1" applyBorder="1" applyAlignment="1">
      <alignment/>
    </xf>
    <xf numFmtId="199" fontId="21" fillId="0" borderId="5" xfId="15" applyNumberFormat="1" applyFont="1" applyFill="1" applyBorder="1" applyAlignment="1">
      <alignment/>
    </xf>
    <xf numFmtId="199" fontId="18" fillId="0" borderId="5" xfId="15" applyNumberFormat="1" applyFont="1" applyFill="1" applyBorder="1" applyAlignment="1">
      <alignment/>
    </xf>
    <xf numFmtId="199" fontId="21" fillId="0" borderId="4" xfId="15" applyNumberFormat="1" applyFont="1" applyBorder="1" applyAlignment="1">
      <alignment/>
    </xf>
    <xf numFmtId="199" fontId="21" fillId="0" borderId="0" xfId="15" applyNumberFormat="1" applyFont="1" applyFill="1" applyBorder="1" applyAlignment="1">
      <alignment/>
    </xf>
    <xf numFmtId="199" fontId="18" fillId="0" borderId="0" xfId="15" applyNumberFormat="1" applyFont="1" applyFill="1" applyBorder="1" applyAlignment="1">
      <alignment/>
    </xf>
    <xf numFmtId="199" fontId="21" fillId="0" borderId="6" xfId="15" applyNumberFormat="1" applyFont="1" applyFill="1" applyBorder="1" applyAlignment="1">
      <alignment/>
    </xf>
    <xf numFmtId="199" fontId="18" fillId="0" borderId="6" xfId="15" applyNumberFormat="1" applyFont="1" applyFill="1" applyBorder="1" applyAlignment="1">
      <alignment/>
    </xf>
    <xf numFmtId="0" fontId="21" fillId="0" borderId="0" xfId="0" applyFont="1" applyAlignment="1">
      <alignment horizontal="left"/>
    </xf>
    <xf numFmtId="199" fontId="21" fillId="0" borderId="0" xfId="0" applyNumberFormat="1" applyFont="1" applyAlignment="1">
      <alignment/>
    </xf>
    <xf numFmtId="199" fontId="21" fillId="0" borderId="7" xfId="15" applyNumberFormat="1" applyFont="1" applyFill="1" applyBorder="1" applyAlignment="1">
      <alignment/>
    </xf>
    <xf numFmtId="43" fontId="21" fillId="0" borderId="0" xfId="15" applyFont="1" applyFill="1" applyBorder="1" applyAlignment="1">
      <alignment/>
    </xf>
    <xf numFmtId="0" fontId="21" fillId="0" borderId="0" xfId="0" applyFont="1" applyFill="1" applyBorder="1" applyAlignment="1">
      <alignment/>
    </xf>
    <xf numFmtId="0" fontId="18" fillId="0" borderId="0" xfId="0" applyFont="1" applyFill="1" applyBorder="1" applyAlignment="1">
      <alignment horizontal="right"/>
    </xf>
    <xf numFmtId="14" fontId="18" fillId="0" borderId="0" xfId="0" applyNumberFormat="1" applyFont="1" applyFill="1" applyAlignment="1">
      <alignment horizontal="right"/>
    </xf>
    <xf numFmtId="14" fontId="18" fillId="0" borderId="0" xfId="0" applyNumberFormat="1" applyFont="1" applyFill="1" applyBorder="1" applyAlignment="1">
      <alignment horizontal="right"/>
    </xf>
    <xf numFmtId="199" fontId="21" fillId="0" borderId="1" xfId="15" applyNumberFormat="1" applyFont="1" applyFill="1" applyBorder="1" applyAlignment="1">
      <alignment/>
    </xf>
    <xf numFmtId="199" fontId="21" fillId="0" borderId="2" xfId="15" applyNumberFormat="1" applyFont="1" applyFill="1" applyBorder="1" applyAlignment="1">
      <alignment horizontal="right"/>
    </xf>
    <xf numFmtId="0" fontId="21" fillId="0" borderId="0" xfId="21" applyFont="1" applyFill="1" applyAlignment="1">
      <alignment horizontal="right" vertical="top" wrapText="1"/>
      <protection/>
    </xf>
    <xf numFmtId="199" fontId="21" fillId="0" borderId="0" xfId="21" applyNumberFormat="1" applyFont="1" applyFill="1" applyAlignment="1">
      <alignment/>
      <protection/>
    </xf>
    <xf numFmtId="0" fontId="0" fillId="0" borderId="0" xfId="0" applyAlignment="1">
      <alignment horizontal="left" vertical="top"/>
    </xf>
    <xf numFmtId="199" fontId="21" fillId="0" borderId="0" xfId="15" applyNumberFormat="1" applyFont="1" applyFill="1" applyBorder="1" applyAlignment="1">
      <alignment horizontal="right"/>
    </xf>
    <xf numFmtId="43" fontId="21" fillId="0" borderId="0" xfId="15" applyFont="1" applyFill="1" applyAlignment="1">
      <alignment horizontal="right" vertical="top"/>
    </xf>
    <xf numFmtId="199" fontId="21" fillId="0" borderId="0" xfId="15" applyNumberFormat="1" applyFont="1" applyFill="1" applyAlignment="1">
      <alignment horizontal="right" vertical="top"/>
    </xf>
    <xf numFmtId="0" fontId="21" fillId="0" borderId="0" xfId="0" applyFont="1" applyAlignment="1" quotePrefix="1">
      <alignment/>
    </xf>
    <xf numFmtId="199" fontId="21" fillId="0" borderId="0" xfId="15" applyNumberFormat="1" applyFont="1" applyFill="1" applyAlignment="1">
      <alignment horizontal="right"/>
    </xf>
    <xf numFmtId="199" fontId="18" fillId="0" borderId="0" xfId="15" applyNumberFormat="1" applyFont="1" applyFill="1" applyBorder="1" applyAlignment="1">
      <alignment horizontal="right"/>
    </xf>
    <xf numFmtId="0" fontId="21" fillId="0" borderId="0" xfId="0" applyFont="1" applyFill="1" applyBorder="1" applyAlignment="1">
      <alignment wrapText="1"/>
    </xf>
    <xf numFmtId="0" fontId="18" fillId="0" borderId="0" xfId="0" applyNumberFormat="1" applyFont="1" applyFill="1" applyAlignment="1">
      <alignment horizontal="left" vertical="top" wrapText="1"/>
    </xf>
    <xf numFmtId="0" fontId="21" fillId="0" borderId="0" xfId="0" applyFont="1" applyFill="1" applyBorder="1" applyAlignment="1">
      <alignment vertical="center"/>
    </xf>
    <xf numFmtId="0" fontId="13" fillId="0" borderId="0" xfId="0" applyFont="1" applyFill="1" applyBorder="1" applyAlignment="1">
      <alignment/>
    </xf>
    <xf numFmtId="0" fontId="21" fillId="0" borderId="0" xfId="0" applyNumberFormat="1" applyFont="1" applyFill="1" applyAlignment="1">
      <alignment horizontal="left" vertical="top"/>
    </xf>
    <xf numFmtId="0" fontId="21" fillId="0" borderId="0" xfId="0" applyFont="1" applyFill="1" applyBorder="1" applyAlignment="1">
      <alignment/>
    </xf>
    <xf numFmtId="0" fontId="13" fillId="0" borderId="0" xfId="0" applyFont="1" applyFill="1" applyBorder="1" applyAlignment="1">
      <alignment/>
    </xf>
    <xf numFmtId="0" fontId="21" fillId="0" borderId="0" xfId="0" applyNumberFormat="1" applyFont="1" applyFill="1" applyAlignment="1">
      <alignment horizontal="left"/>
    </xf>
    <xf numFmtId="0" fontId="21" fillId="0" borderId="0" xfId="0" applyNumberFormat="1" applyFont="1" applyFill="1" applyAlignment="1">
      <alignment horizontal="left" wrapText="1"/>
    </xf>
    <xf numFmtId="0" fontId="13" fillId="0" borderId="0" xfId="0" applyFont="1" applyFill="1" applyBorder="1" applyAlignment="1">
      <alignment wrapText="1"/>
    </xf>
    <xf numFmtId="0" fontId="21" fillId="0" borderId="0" xfId="0" applyFont="1" applyFill="1" applyAlignment="1">
      <alignment horizontal="center"/>
    </xf>
    <xf numFmtId="199" fontId="21" fillId="0" borderId="4" xfId="15" applyNumberFormat="1" applyFont="1" applyFill="1" applyBorder="1" applyAlignment="1">
      <alignment horizontal="right"/>
    </xf>
    <xf numFmtId="0" fontId="18" fillId="0" borderId="0" xfId="0" applyFont="1" applyFill="1" applyAlignment="1">
      <alignment/>
    </xf>
    <xf numFmtId="0" fontId="21" fillId="0" borderId="0" xfId="21" applyFont="1" applyFill="1">
      <alignment/>
      <protection/>
    </xf>
    <xf numFmtId="0" fontId="18" fillId="0" borderId="0" xfId="0" applyFont="1" applyAlignment="1">
      <alignment/>
    </xf>
    <xf numFmtId="43" fontId="21" fillId="0" borderId="0" xfId="15" applyNumberFormat="1" applyFont="1" applyFill="1" applyAlignment="1">
      <alignment vertical="top"/>
    </xf>
    <xf numFmtId="199" fontId="0" fillId="0" borderId="8" xfId="15" applyNumberFormat="1" applyFont="1" applyFill="1" applyBorder="1" applyAlignment="1">
      <alignment horizontal="right"/>
    </xf>
    <xf numFmtId="199" fontId="21" fillId="0" borderId="0" xfId="15" applyNumberFormat="1" applyFont="1" applyFill="1" applyBorder="1" applyAlignment="1">
      <alignment vertical="top"/>
    </xf>
    <xf numFmtId="0" fontId="21" fillId="0" borderId="0" xfId="21" applyFont="1" applyFill="1" applyAlignment="1">
      <alignment/>
      <protection/>
    </xf>
    <xf numFmtId="0" fontId="6" fillId="0" borderId="0" xfId="21" applyFill="1" applyAlignment="1">
      <alignment/>
      <protection/>
    </xf>
    <xf numFmtId="199" fontId="18" fillId="0" borderId="0" xfId="15" applyNumberFormat="1" applyFont="1" applyFill="1" applyAlignment="1">
      <alignment/>
    </xf>
    <xf numFmtId="199" fontId="21" fillId="0" borderId="0" xfId="15" applyNumberFormat="1" applyFont="1" applyFill="1" applyBorder="1" applyAlignment="1">
      <alignment horizontal="center"/>
    </xf>
    <xf numFmtId="199" fontId="21" fillId="0" borderId="0" xfId="15" applyNumberFormat="1" applyFont="1" applyFill="1" applyBorder="1" applyAlignment="1">
      <alignment/>
    </xf>
    <xf numFmtId="0" fontId="3" fillId="0" borderId="0" xfId="0" applyFont="1" applyFill="1" applyAlignment="1">
      <alignment/>
    </xf>
    <xf numFmtId="0" fontId="6" fillId="0" borderId="0" xfId="21" applyFont="1" applyFill="1">
      <alignment/>
      <protection/>
    </xf>
    <xf numFmtId="0" fontId="18" fillId="0" borderId="0" xfId="0" applyFont="1" applyFill="1" applyBorder="1" applyAlignment="1">
      <alignment/>
    </xf>
    <xf numFmtId="0" fontId="18" fillId="0" borderId="0" xfId="0" applyFont="1" applyFill="1" applyAlignment="1">
      <alignment/>
    </xf>
    <xf numFmtId="15" fontId="18" fillId="0" borderId="0" xfId="21" applyNumberFormat="1" applyFont="1" applyFill="1" quotePrefix="1">
      <alignment/>
      <protection/>
    </xf>
    <xf numFmtId="0" fontId="0" fillId="0" borderId="0" xfId="21" applyFont="1" applyFill="1">
      <alignment/>
      <protection/>
    </xf>
    <xf numFmtId="0" fontId="18" fillId="0" borderId="0" xfId="0" applyFont="1" applyFill="1" applyAlignment="1">
      <alignment wrapText="1"/>
    </xf>
    <xf numFmtId="0" fontId="18" fillId="0" borderId="0" xfId="0" applyFont="1" applyFill="1" applyAlignment="1">
      <alignment horizontal="center" wrapText="1"/>
    </xf>
    <xf numFmtId="0" fontId="21" fillId="0" borderId="0" xfId="21" applyFont="1" applyFill="1" applyAlignment="1">
      <alignment wrapText="1"/>
      <protection/>
    </xf>
    <xf numFmtId="0" fontId="2" fillId="0" borderId="0" xfId="21" applyFont="1" applyFill="1" applyAlignment="1">
      <alignment wrapText="1"/>
      <protection/>
    </xf>
    <xf numFmtId="0" fontId="2" fillId="0" borderId="0" xfId="21" applyFont="1" applyFill="1">
      <alignment/>
      <protection/>
    </xf>
    <xf numFmtId="0" fontId="21" fillId="0" borderId="0" xfId="0" applyFont="1" applyFill="1" applyBorder="1" applyAlignment="1">
      <alignment horizontal="left"/>
    </xf>
    <xf numFmtId="0" fontId="17" fillId="0" borderId="0" xfId="0" applyFont="1" applyFill="1" applyBorder="1" applyAlignment="1">
      <alignment horizontal="right"/>
    </xf>
    <xf numFmtId="199" fontId="0" fillId="0" borderId="0" xfId="15" applyNumberFormat="1" applyFont="1" applyFill="1" applyBorder="1" applyAlignment="1">
      <alignment horizontal="right"/>
    </xf>
    <xf numFmtId="0" fontId="7" fillId="0" borderId="0" xfId="0" applyFont="1" applyFill="1" applyAlignment="1" quotePrefix="1">
      <alignment vertical="top" wrapText="1"/>
    </xf>
    <xf numFmtId="0" fontId="8" fillId="0" borderId="0" xfId="0" applyFont="1" applyFill="1" applyAlignment="1" quotePrefix="1">
      <alignment vertical="top" wrapText="1"/>
    </xf>
    <xf numFmtId="0" fontId="26" fillId="0" borderId="0" xfId="0" applyFont="1" applyFill="1" applyAlignment="1">
      <alignment/>
    </xf>
    <xf numFmtId="199" fontId="21" fillId="0" borderId="6" xfId="15" applyNumberFormat="1" applyFont="1" applyFill="1" applyBorder="1" applyAlignment="1">
      <alignment vertical="top"/>
    </xf>
    <xf numFmtId="199" fontId="21" fillId="0" borderId="1" xfId="15" applyNumberFormat="1" applyFont="1" applyFill="1" applyBorder="1" applyAlignment="1">
      <alignment/>
    </xf>
    <xf numFmtId="0" fontId="18" fillId="0" borderId="0" xfId="21" applyFont="1" applyFill="1" applyAlignment="1">
      <alignment horizontal="center" vertical="top" wrapText="1"/>
      <protection/>
    </xf>
    <xf numFmtId="199" fontId="21" fillId="0" borderId="0" xfId="15" applyNumberFormat="1" applyFont="1" applyFill="1" applyAlignment="1">
      <alignment/>
    </xf>
    <xf numFmtId="199" fontId="21" fillId="0" borderId="2" xfId="15" applyNumberFormat="1" applyFont="1" applyFill="1" applyBorder="1" applyAlignment="1">
      <alignment/>
    </xf>
    <xf numFmtId="0" fontId="6" fillId="0" borderId="0" xfId="21" applyFont="1" applyFill="1">
      <alignment/>
      <protection/>
    </xf>
    <xf numFmtId="0" fontId="24" fillId="0" borderId="0" xfId="0" applyFont="1" applyFill="1" applyAlignment="1">
      <alignment/>
    </xf>
    <xf numFmtId="0" fontId="20" fillId="0" borderId="0" xfId="0" applyFont="1" applyFill="1" applyBorder="1" applyAlignment="1">
      <alignment horizontal="left"/>
    </xf>
    <xf numFmtId="0" fontId="4" fillId="0" borderId="0" xfId="0" applyFont="1" applyFill="1" applyBorder="1" applyAlignment="1">
      <alignment horizontal="center"/>
    </xf>
    <xf numFmtId="0" fontId="2" fillId="0" borderId="0" xfId="0" applyFont="1" applyFill="1" applyBorder="1" applyAlignment="1">
      <alignment horizontal="center"/>
    </xf>
    <xf numFmtId="0" fontId="23" fillId="0" borderId="0" xfId="0" applyFont="1" applyFill="1" applyAlignment="1">
      <alignment horizontal="left"/>
    </xf>
    <xf numFmtId="0" fontId="17" fillId="0" borderId="0" xfId="0" applyFont="1" applyFill="1" applyAlignment="1">
      <alignment horizontal="left"/>
    </xf>
    <xf numFmtId="0" fontId="5" fillId="0" borderId="0" xfId="0" applyFont="1" applyFill="1" applyAlignment="1">
      <alignment/>
    </xf>
    <xf numFmtId="0" fontId="6" fillId="0" borderId="0" xfId="0" applyFont="1" applyFill="1" applyAlignment="1">
      <alignment/>
    </xf>
    <xf numFmtId="0" fontId="25" fillId="0" borderId="0" xfId="0" applyFont="1" applyFill="1" applyBorder="1" applyAlignment="1">
      <alignment/>
    </xf>
    <xf numFmtId="0" fontId="25" fillId="0" borderId="0" xfId="0" applyFont="1" applyFill="1" applyAlignment="1">
      <alignment/>
    </xf>
    <xf numFmtId="0" fontId="25" fillId="0" borderId="0" xfId="21" applyFont="1" applyFill="1">
      <alignment/>
      <protection/>
    </xf>
    <xf numFmtId="15" fontId="18" fillId="0" borderId="0" xfId="0" applyNumberFormat="1" applyFont="1" applyFill="1" applyAlignment="1" quotePrefix="1">
      <alignment/>
    </xf>
    <xf numFmtId="0" fontId="6" fillId="0" borderId="0" xfId="21" applyFill="1" applyAlignment="1">
      <alignment horizontal="right" vertical="top" wrapText="1"/>
      <protection/>
    </xf>
    <xf numFmtId="0" fontId="21" fillId="0" borderId="0" xfId="21" applyFont="1" applyFill="1" applyAlignment="1">
      <alignment horizontal="left" wrapText="1"/>
      <protection/>
    </xf>
    <xf numFmtId="0" fontId="21" fillId="0" borderId="0" xfId="21" applyFont="1" applyFill="1" applyAlignment="1">
      <alignment horizontal="center" wrapText="1"/>
      <protection/>
    </xf>
    <xf numFmtId="0" fontId="21" fillId="0" borderId="0" xfId="21" applyFont="1" applyFill="1" applyAlignment="1">
      <alignment horizontal="left"/>
      <protection/>
    </xf>
    <xf numFmtId="199" fontId="26" fillId="0" borderId="0" xfId="15" applyNumberFormat="1" applyFont="1" applyFill="1" applyAlignment="1">
      <alignment/>
    </xf>
    <xf numFmtId="0" fontId="27" fillId="0" borderId="0" xfId="21" applyFont="1" applyFill="1">
      <alignment/>
      <protection/>
    </xf>
    <xf numFmtId="0" fontId="21" fillId="0" borderId="0" xfId="0" applyFont="1" applyFill="1" applyAlignment="1">
      <alignment horizontal="right"/>
    </xf>
    <xf numFmtId="0" fontId="21" fillId="0" borderId="0" xfId="0" applyFont="1" applyFill="1" applyAlignment="1">
      <alignment horizontal="left" indent="1"/>
    </xf>
    <xf numFmtId="0" fontId="18" fillId="0" borderId="0" xfId="0" applyNumberFormat="1" applyFont="1" applyFill="1" applyAlignment="1">
      <alignment horizontal="left"/>
    </xf>
    <xf numFmtId="0" fontId="21" fillId="0" borderId="0" xfId="0" applyFont="1" applyFill="1" applyAlignment="1">
      <alignment vertical="top"/>
    </xf>
    <xf numFmtId="0" fontId="18" fillId="0" borderId="0" xfId="0" applyNumberFormat="1" applyFont="1" applyFill="1" applyAlignment="1">
      <alignment horizontal="left" vertical="top"/>
    </xf>
    <xf numFmtId="41" fontId="19" fillId="0" borderId="0" xfId="16" applyFont="1" applyFill="1" applyAlignment="1">
      <alignment horizontal="right"/>
    </xf>
    <xf numFmtId="0" fontId="19" fillId="0" borderId="0" xfId="0" applyFont="1" applyFill="1" applyAlignment="1">
      <alignment/>
    </xf>
    <xf numFmtId="41" fontId="19" fillId="0" borderId="0" xfId="16" applyFont="1" applyFill="1" applyBorder="1" applyAlignment="1">
      <alignment horizontal="right"/>
    </xf>
    <xf numFmtId="0" fontId="21" fillId="0" borderId="0" xfId="0" applyFont="1" applyFill="1" applyAlignment="1">
      <alignment horizontal="left" vertical="top" wrapText="1"/>
    </xf>
    <xf numFmtId="0" fontId="21" fillId="0" borderId="0" xfId="0" applyFont="1" applyFill="1" applyAlignment="1">
      <alignment/>
    </xf>
    <xf numFmtId="199" fontId="21" fillId="0" borderId="0" xfId="15" applyNumberFormat="1" applyFont="1" applyFill="1" applyAlignment="1">
      <alignment horizontal="center"/>
    </xf>
    <xf numFmtId="199" fontId="21" fillId="0" borderId="2" xfId="15" applyNumberFormat="1" applyFont="1" applyFill="1" applyBorder="1" applyAlignment="1">
      <alignment horizontal="center"/>
    </xf>
    <xf numFmtId="199" fontId="21" fillId="0" borderId="1" xfId="15" applyNumberFormat="1" applyFont="1" applyFill="1" applyBorder="1" applyAlignment="1">
      <alignment horizontal="right" vertical="center"/>
    </xf>
    <xf numFmtId="199" fontId="21" fillId="0" borderId="0" xfId="15" applyNumberFormat="1" applyFont="1" applyFill="1" applyBorder="1" applyAlignment="1">
      <alignment horizontal="right" vertical="center"/>
    </xf>
    <xf numFmtId="199" fontId="21" fillId="0" borderId="2" xfId="15" applyNumberFormat="1" applyFont="1" applyFill="1" applyBorder="1" applyAlignment="1">
      <alignment horizontal="right" vertical="top"/>
    </xf>
    <xf numFmtId="0" fontId="17" fillId="0" borderId="0" xfId="0" applyFont="1" applyFill="1" applyBorder="1" applyAlignment="1">
      <alignment/>
    </xf>
    <xf numFmtId="0" fontId="21" fillId="0" borderId="0" xfId="0" applyFont="1" applyFill="1" applyAlignment="1">
      <alignment horizontal="left"/>
    </xf>
    <xf numFmtId="0" fontId="21" fillId="0" borderId="0" xfId="0" applyFont="1" applyAlignment="1">
      <alignment horizontal="left" vertical="top" wrapText="1"/>
    </xf>
    <xf numFmtId="0" fontId="20" fillId="0" borderId="0" xfId="0" applyFont="1" applyBorder="1" applyAlignment="1">
      <alignment horizontal="left"/>
    </xf>
    <xf numFmtId="0" fontId="0" fillId="0" borderId="0" xfId="0" applyFont="1" applyBorder="1" applyAlignment="1">
      <alignment horizontal="left"/>
    </xf>
    <xf numFmtId="0" fontId="22" fillId="0" borderId="0" xfId="0" applyFont="1" applyAlignment="1">
      <alignment horizontal="center"/>
    </xf>
    <xf numFmtId="0" fontId="22" fillId="0" borderId="0" xfId="0" applyFont="1" applyFill="1" applyAlignment="1">
      <alignment horizontal="center"/>
    </xf>
    <xf numFmtId="0" fontId="9" fillId="0" borderId="0" xfId="0" applyFont="1" applyFill="1" applyAlignment="1">
      <alignment horizontal="center"/>
    </xf>
    <xf numFmtId="0" fontId="12" fillId="0" borderId="0" xfId="0" applyFont="1" applyFill="1" applyAlignment="1" quotePrefix="1">
      <alignment vertical="top" wrapText="1"/>
    </xf>
    <xf numFmtId="0" fontId="20" fillId="0" borderId="0" xfId="0" applyFont="1" applyFill="1" applyAlignment="1">
      <alignment horizontal="left"/>
    </xf>
    <xf numFmtId="0" fontId="18" fillId="0" borderId="0" xfId="0" applyFont="1" applyFill="1" applyAlignment="1">
      <alignment vertical="top" wrapText="1"/>
    </xf>
    <xf numFmtId="0" fontId="18" fillId="0" borderId="0" xfId="0" applyFont="1" applyFill="1" applyAlignment="1" quotePrefix="1">
      <alignment vertical="top" wrapText="1"/>
    </xf>
    <xf numFmtId="0" fontId="21" fillId="0" borderId="0" xfId="21" applyFont="1" applyFill="1" applyAlignment="1">
      <alignment horizontal="left" wrapText="1"/>
      <protection/>
    </xf>
    <xf numFmtId="0" fontId="20" fillId="0" borderId="0" xfId="0" applyFont="1" applyFill="1" applyBorder="1" applyAlignment="1">
      <alignment horizontal="left"/>
    </xf>
    <xf numFmtId="0" fontId="0" fillId="0" borderId="0" xfId="0" applyFont="1" applyFill="1" applyBorder="1" applyAlignment="1">
      <alignment horizontal="left"/>
    </xf>
    <xf numFmtId="0" fontId="18" fillId="0" borderId="0" xfId="21" applyFont="1" applyFill="1" applyAlignment="1">
      <alignment horizontal="center"/>
      <protection/>
    </xf>
    <xf numFmtId="0" fontId="0" fillId="0" borderId="0" xfId="21" applyFont="1" applyFill="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12</xdr:row>
      <xdr:rowOff>85725</xdr:rowOff>
    </xdr:from>
    <xdr:to>
      <xdr:col>7</xdr:col>
      <xdr:colOff>9525</xdr:colOff>
      <xdr:row>12</xdr:row>
      <xdr:rowOff>85725</xdr:rowOff>
    </xdr:to>
    <xdr:sp>
      <xdr:nvSpPr>
        <xdr:cNvPr id="1" name="Line 1"/>
        <xdr:cNvSpPr>
          <a:spLocks/>
        </xdr:cNvSpPr>
      </xdr:nvSpPr>
      <xdr:spPr>
        <a:xfrm>
          <a:off x="7096125" y="24098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104775</xdr:rowOff>
    </xdr:from>
    <xdr:to>
      <xdr:col>5</xdr:col>
      <xdr:colOff>352425</xdr:colOff>
      <xdr:row>12</xdr:row>
      <xdr:rowOff>104775</xdr:rowOff>
    </xdr:to>
    <xdr:sp>
      <xdr:nvSpPr>
        <xdr:cNvPr id="2" name="Line 2"/>
        <xdr:cNvSpPr>
          <a:spLocks/>
        </xdr:cNvSpPr>
      </xdr:nvSpPr>
      <xdr:spPr>
        <a:xfrm flipH="1">
          <a:off x="5810250" y="24288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12</xdr:row>
      <xdr:rowOff>104775</xdr:rowOff>
    </xdr:from>
    <xdr:to>
      <xdr:col>4</xdr:col>
      <xdr:colOff>876300</xdr:colOff>
      <xdr:row>12</xdr:row>
      <xdr:rowOff>104775</xdr:rowOff>
    </xdr:to>
    <xdr:sp>
      <xdr:nvSpPr>
        <xdr:cNvPr id="3" name="Line 3"/>
        <xdr:cNvSpPr>
          <a:spLocks/>
        </xdr:cNvSpPr>
      </xdr:nvSpPr>
      <xdr:spPr>
        <a:xfrm>
          <a:off x="5181600" y="24288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12</xdr:row>
      <xdr:rowOff>104775</xdr:rowOff>
    </xdr:from>
    <xdr:to>
      <xdr:col>2</xdr:col>
      <xdr:colOff>609600</xdr:colOff>
      <xdr:row>12</xdr:row>
      <xdr:rowOff>104775</xdr:rowOff>
    </xdr:to>
    <xdr:sp>
      <xdr:nvSpPr>
        <xdr:cNvPr id="4" name="Line 4"/>
        <xdr:cNvSpPr>
          <a:spLocks/>
        </xdr:cNvSpPr>
      </xdr:nvSpPr>
      <xdr:spPr>
        <a:xfrm flipH="1">
          <a:off x="3257550" y="242887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11</xdr:row>
      <xdr:rowOff>123825</xdr:rowOff>
    </xdr:from>
    <xdr:to>
      <xdr:col>7</xdr:col>
      <xdr:colOff>647700</xdr:colOff>
      <xdr:row>11</xdr:row>
      <xdr:rowOff>123825</xdr:rowOff>
    </xdr:to>
    <xdr:sp>
      <xdr:nvSpPr>
        <xdr:cNvPr id="5" name="Line 5"/>
        <xdr:cNvSpPr>
          <a:spLocks/>
        </xdr:cNvSpPr>
      </xdr:nvSpPr>
      <xdr:spPr>
        <a:xfrm>
          <a:off x="7553325" y="223837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xdr:row>
      <xdr:rowOff>114300</xdr:rowOff>
    </xdr:from>
    <xdr:to>
      <xdr:col>2</xdr:col>
      <xdr:colOff>609600</xdr:colOff>
      <xdr:row>11</xdr:row>
      <xdr:rowOff>114300</xdr:rowOff>
    </xdr:to>
    <xdr:sp>
      <xdr:nvSpPr>
        <xdr:cNvPr id="6" name="Line 6"/>
        <xdr:cNvSpPr>
          <a:spLocks/>
        </xdr:cNvSpPr>
      </xdr:nvSpPr>
      <xdr:spPr>
        <a:xfrm flipH="1">
          <a:off x="3238500" y="22288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showGridLines="0" tabSelected="1" view="pageBreakPreview" zoomScaleNormal="75" zoomScaleSheetLayoutView="100" workbookViewId="0" topLeftCell="A19">
      <selection activeCell="C47" sqref="C47"/>
    </sheetView>
  </sheetViews>
  <sheetFormatPr defaultColWidth="9.140625" defaultRowHeight="12.75"/>
  <cols>
    <col min="1" max="1" width="40.57421875" style="17" customWidth="1"/>
    <col min="2" max="2" width="0.9921875" style="17" customWidth="1"/>
    <col min="3" max="4" width="21.57421875" style="18" customWidth="1"/>
    <col min="5" max="5" width="1.7109375" style="18" customWidth="1"/>
    <col min="6" max="6" width="20.7109375" style="18" customWidth="1"/>
    <col min="7" max="7" width="21.00390625" style="18" customWidth="1"/>
    <col min="8" max="8" width="9.00390625" style="17" customWidth="1"/>
    <col min="9" max="16384" width="9.140625" style="1" customWidth="1"/>
  </cols>
  <sheetData>
    <row r="1" spans="1:9" ht="18.75">
      <c r="A1" s="177" t="s">
        <v>48</v>
      </c>
      <c r="B1" s="177"/>
      <c r="C1" s="177"/>
      <c r="D1" s="177"/>
      <c r="E1" s="177"/>
      <c r="F1" s="177"/>
      <c r="G1" s="177"/>
      <c r="H1" s="15"/>
      <c r="I1" s="5"/>
    </row>
    <row r="2" spans="1:9" ht="12.75">
      <c r="A2" s="178" t="s">
        <v>49</v>
      </c>
      <c r="B2" s="178"/>
      <c r="C2" s="178"/>
      <c r="D2" s="178"/>
      <c r="E2" s="178"/>
      <c r="F2" s="178"/>
      <c r="G2" s="178"/>
      <c r="H2" s="16"/>
      <c r="I2" s="6"/>
    </row>
    <row r="3" spans="1:7" ht="12.75">
      <c r="A3" s="25" t="s">
        <v>17</v>
      </c>
      <c r="B3" s="25"/>
      <c r="C3" s="26"/>
      <c r="D3" s="26"/>
      <c r="E3" s="26"/>
      <c r="F3" s="26"/>
      <c r="G3" s="146"/>
    </row>
    <row r="4" spans="1:7" ht="15">
      <c r="A4" s="19"/>
      <c r="G4" s="24"/>
    </row>
    <row r="5" spans="1:7" ht="12.75">
      <c r="A5" s="20"/>
      <c r="G5" s="24"/>
    </row>
    <row r="6" spans="1:8" s="2" customFormat="1" ht="27" customHeight="1">
      <c r="A6" s="21"/>
      <c r="B6" s="21"/>
      <c r="C6" s="22"/>
      <c r="D6" s="22"/>
      <c r="E6" s="22"/>
      <c r="F6" s="22"/>
      <c r="G6" s="174"/>
      <c r="H6" s="21"/>
    </row>
    <row r="7" spans="1:8" s="27" customFormat="1" ht="15">
      <c r="A7" s="19" t="s">
        <v>58</v>
      </c>
      <c r="B7" s="28"/>
      <c r="C7" s="29"/>
      <c r="D7" s="29"/>
      <c r="E7" s="29"/>
      <c r="F7" s="29"/>
      <c r="G7" s="29"/>
      <c r="H7" s="28"/>
    </row>
    <row r="8" spans="1:8" s="27" customFormat="1" ht="18.75" customHeight="1">
      <c r="A8" s="30" t="s">
        <v>135</v>
      </c>
      <c r="B8" s="28"/>
      <c r="C8" s="29"/>
      <c r="D8" s="29"/>
      <c r="E8" s="29"/>
      <c r="F8" s="29"/>
      <c r="G8" s="29"/>
      <c r="H8" s="28"/>
    </row>
    <row r="9" spans="1:8" s="27" customFormat="1" ht="18.75" customHeight="1">
      <c r="A9" s="19" t="s">
        <v>59</v>
      </c>
      <c r="B9" s="28"/>
      <c r="C9" s="29"/>
      <c r="D9" s="29"/>
      <c r="E9" s="29"/>
      <c r="F9" s="29"/>
      <c r="G9" s="29"/>
      <c r="H9" s="28"/>
    </row>
    <row r="10" spans="1:8" s="27" customFormat="1" ht="15">
      <c r="A10" s="28"/>
      <c r="B10" s="28"/>
      <c r="C10" s="180" t="s">
        <v>18</v>
      </c>
      <c r="D10" s="180"/>
      <c r="E10" s="29"/>
      <c r="F10" s="179" t="s">
        <v>19</v>
      </c>
      <c r="G10" s="179"/>
      <c r="H10" s="28"/>
    </row>
    <row r="11" spans="1:8" s="27" customFormat="1" ht="45">
      <c r="A11" s="28"/>
      <c r="B11" s="28"/>
      <c r="C11" s="58" t="s">
        <v>20</v>
      </c>
      <c r="D11" s="125" t="s">
        <v>21</v>
      </c>
      <c r="E11" s="29"/>
      <c r="F11" s="125" t="s">
        <v>22</v>
      </c>
      <c r="G11" s="125" t="s">
        <v>146</v>
      </c>
      <c r="H11" s="28"/>
    </row>
    <row r="12" spans="1:8" s="27" customFormat="1" ht="21" customHeight="1">
      <c r="A12" s="57"/>
      <c r="B12" s="57"/>
      <c r="C12" s="59" t="s">
        <v>138</v>
      </c>
      <c r="D12" s="59" t="s">
        <v>139</v>
      </c>
      <c r="E12" s="58"/>
      <c r="F12" s="59" t="str">
        <f>C12</f>
        <v>30 September 2006</v>
      </c>
      <c r="G12" s="59" t="str">
        <f>D12</f>
        <v>30 September 2005</v>
      </c>
      <c r="H12" s="57"/>
    </row>
    <row r="13" spans="1:8" s="27" customFormat="1" ht="15">
      <c r="A13" s="57"/>
      <c r="B13" s="57"/>
      <c r="C13" s="58" t="s">
        <v>1</v>
      </c>
      <c r="D13" s="58" t="s">
        <v>1</v>
      </c>
      <c r="E13" s="58"/>
      <c r="F13" s="58" t="s">
        <v>1</v>
      </c>
      <c r="G13" s="58" t="s">
        <v>1</v>
      </c>
      <c r="H13" s="57"/>
    </row>
    <row r="14" spans="1:8" s="27" customFormat="1" ht="9" customHeight="1">
      <c r="A14" s="28"/>
      <c r="B14" s="28"/>
      <c r="C14" s="29"/>
      <c r="D14" s="29"/>
      <c r="E14" s="29"/>
      <c r="F14" s="29"/>
      <c r="G14" s="29"/>
      <c r="H14" s="28"/>
    </row>
    <row r="15" spans="1:8" s="27" customFormat="1" ht="15.75" thickBot="1">
      <c r="A15" s="33" t="s">
        <v>8</v>
      </c>
      <c r="B15" s="34"/>
      <c r="C15" s="35">
        <v>9176</v>
      </c>
      <c r="D15" s="171">
        <v>9501</v>
      </c>
      <c r="E15" s="72"/>
      <c r="F15" s="35">
        <v>21641</v>
      </c>
      <c r="G15" s="171">
        <v>24438</v>
      </c>
      <c r="H15" s="28"/>
    </row>
    <row r="16" spans="1:8" s="27" customFormat="1" ht="18" customHeight="1">
      <c r="A16" s="33"/>
      <c r="B16" s="34"/>
      <c r="C16" s="38"/>
      <c r="D16" s="38"/>
      <c r="E16" s="72"/>
      <c r="F16" s="38"/>
      <c r="G16" s="38"/>
      <c r="H16" s="28"/>
    </row>
    <row r="17" spans="1:8" s="27" customFormat="1" ht="15.75" thickBot="1">
      <c r="A17" s="33" t="s">
        <v>47</v>
      </c>
      <c r="B17" s="34"/>
      <c r="C17" s="35">
        <v>52</v>
      </c>
      <c r="D17" s="171">
        <v>188</v>
      </c>
      <c r="E17" s="72"/>
      <c r="F17" s="35">
        <v>242</v>
      </c>
      <c r="G17" s="171">
        <v>200</v>
      </c>
      <c r="H17" s="28"/>
    </row>
    <row r="18" spans="1:8" s="27" customFormat="1" ht="9" customHeight="1">
      <c r="A18" s="37"/>
      <c r="B18" s="34"/>
      <c r="C18" s="38"/>
      <c r="D18" s="38"/>
      <c r="E18" s="63"/>
      <c r="F18" s="38"/>
      <c r="G18" s="38"/>
      <c r="H18" s="28"/>
    </row>
    <row r="19" spans="1:8" s="98" customFormat="1" ht="30">
      <c r="A19" s="96" t="s">
        <v>57</v>
      </c>
      <c r="B19" s="97"/>
      <c r="C19" s="89">
        <f>C28-C20-C21-C22-C24-C26-C23-C25</f>
        <v>543</v>
      </c>
      <c r="D19" s="89">
        <f>D28-D20-D21-D22-D24-D26-D23-D25</f>
        <v>726</v>
      </c>
      <c r="E19" s="89"/>
      <c r="F19" s="89">
        <f>F28-F20-F21-F22-F24-F26-F23-F25</f>
        <v>793</v>
      </c>
      <c r="G19" s="89">
        <f>G28-G20-G21-G22-G24-G26-G23-G25</f>
        <v>1456</v>
      </c>
      <c r="H19" s="80"/>
    </row>
    <row r="20" spans="1:8" s="104" customFormat="1" ht="15">
      <c r="A20" s="103" t="s">
        <v>66</v>
      </c>
      <c r="B20" s="95"/>
      <c r="C20" s="60">
        <v>-49</v>
      </c>
      <c r="D20" s="172">
        <v>-15</v>
      </c>
      <c r="E20" s="60"/>
      <c r="F20" s="89">
        <v>-147</v>
      </c>
      <c r="G20" s="89">
        <v>-43</v>
      </c>
      <c r="H20" s="95"/>
    </row>
    <row r="21" spans="1:8" s="104" customFormat="1" ht="15">
      <c r="A21" s="103" t="s">
        <v>24</v>
      </c>
      <c r="B21" s="95"/>
      <c r="C21" s="60">
        <v>-336</v>
      </c>
      <c r="D21" s="172">
        <v>-280</v>
      </c>
      <c r="E21" s="60"/>
      <c r="F21" s="89">
        <v>-981</v>
      </c>
      <c r="G21" s="89">
        <v>-743</v>
      </c>
      <c r="H21" s="95"/>
    </row>
    <row r="22" spans="1:8" s="98" customFormat="1" ht="15">
      <c r="A22" s="102" t="s">
        <v>71</v>
      </c>
      <c r="B22" s="97"/>
      <c r="C22" s="38">
        <v>-103</v>
      </c>
      <c r="D22" s="89">
        <v>-73</v>
      </c>
      <c r="E22" s="72"/>
      <c r="F22" s="89">
        <v>-256</v>
      </c>
      <c r="G22" s="89">
        <v>-181</v>
      </c>
      <c r="H22" s="80"/>
    </row>
    <row r="23" spans="1:8" s="98" customFormat="1" ht="15">
      <c r="A23" s="102" t="s">
        <v>11</v>
      </c>
      <c r="B23" s="97"/>
      <c r="C23" s="38">
        <v>5</v>
      </c>
      <c r="D23" s="89">
        <v>10</v>
      </c>
      <c r="E23" s="72"/>
      <c r="F23" s="89">
        <v>21</v>
      </c>
      <c r="G23" s="89">
        <v>24</v>
      </c>
      <c r="H23" s="80"/>
    </row>
    <row r="24" spans="1:8" s="101" customFormat="1" ht="15">
      <c r="A24" s="99" t="s">
        <v>52</v>
      </c>
      <c r="B24" s="97"/>
      <c r="C24" s="89">
        <v>0</v>
      </c>
      <c r="D24" s="89">
        <v>19</v>
      </c>
      <c r="E24" s="89"/>
      <c r="F24" s="89">
        <f>C24</f>
        <v>0</v>
      </c>
      <c r="G24" s="89">
        <v>55</v>
      </c>
      <c r="H24" s="100"/>
    </row>
    <row r="25" spans="1:8" s="101" customFormat="1" ht="15">
      <c r="A25" s="99" t="s">
        <v>129</v>
      </c>
      <c r="B25" s="97"/>
      <c r="C25" s="89">
        <v>0</v>
      </c>
      <c r="D25" s="89">
        <v>-5</v>
      </c>
      <c r="E25" s="89"/>
      <c r="F25" s="89">
        <v>0</v>
      </c>
      <c r="G25" s="89">
        <v>-8</v>
      </c>
      <c r="H25" s="100"/>
    </row>
    <row r="26" spans="1:8" s="101" customFormat="1" ht="15">
      <c r="A26" s="99" t="s">
        <v>94</v>
      </c>
      <c r="B26" s="97"/>
      <c r="C26" s="85">
        <v>1</v>
      </c>
      <c r="D26" s="85">
        <v>0</v>
      </c>
      <c r="E26" s="89"/>
      <c r="F26" s="85">
        <v>13</v>
      </c>
      <c r="G26" s="85">
        <f>D26</f>
        <v>0</v>
      </c>
      <c r="H26" s="100"/>
    </row>
    <row r="27" spans="1:8" s="44" customFormat="1" ht="15">
      <c r="A27" s="42"/>
      <c r="B27" s="43"/>
      <c r="C27" s="60"/>
      <c r="D27" s="172"/>
      <c r="E27" s="60"/>
      <c r="F27" s="60"/>
      <c r="G27" s="38"/>
      <c r="H27" s="43"/>
    </row>
    <row r="28" spans="1:8" s="41" customFormat="1" ht="15">
      <c r="A28" s="161" t="s">
        <v>133</v>
      </c>
      <c r="B28" s="97"/>
      <c r="C28" s="38">
        <v>61</v>
      </c>
      <c r="D28" s="89">
        <v>382</v>
      </c>
      <c r="E28" s="72"/>
      <c r="F28" s="38">
        <v>-557</v>
      </c>
      <c r="G28" s="89">
        <v>560</v>
      </c>
      <c r="H28" s="40"/>
    </row>
    <row r="29" spans="1:8" s="47" customFormat="1" ht="15">
      <c r="A29" s="99" t="s">
        <v>0</v>
      </c>
      <c r="B29" s="162"/>
      <c r="C29" s="46">
        <v>-8</v>
      </c>
      <c r="D29" s="173">
        <v>-76</v>
      </c>
      <c r="E29" s="48"/>
      <c r="F29" s="46">
        <v>-26</v>
      </c>
      <c r="G29" s="173">
        <v>-141</v>
      </c>
      <c r="H29" s="45"/>
    </row>
    <row r="30" spans="1:8" s="47" customFormat="1" ht="15.75" thickBot="1">
      <c r="A30" s="163" t="s">
        <v>134</v>
      </c>
      <c r="B30" s="162"/>
      <c r="C30" s="135">
        <f>SUM(C28:C29)</f>
        <v>53</v>
      </c>
      <c r="D30" s="135">
        <f>SUM(D28:D29)</f>
        <v>306</v>
      </c>
      <c r="E30" s="112"/>
      <c r="F30" s="135">
        <f>SUM(F28:F29)</f>
        <v>-583</v>
      </c>
      <c r="G30" s="135">
        <f>SUM(G28:G29)</f>
        <v>419</v>
      </c>
      <c r="H30" s="45"/>
    </row>
    <row r="31" spans="1:8" s="47" customFormat="1" ht="15">
      <c r="A31" s="163"/>
      <c r="B31" s="162"/>
      <c r="C31" s="112"/>
      <c r="D31" s="89"/>
      <c r="E31" s="112"/>
      <c r="F31" s="112"/>
      <c r="G31" s="112"/>
      <c r="H31" s="45"/>
    </row>
    <row r="32" spans="1:8" s="47" customFormat="1" ht="15">
      <c r="A32" s="29" t="s">
        <v>95</v>
      </c>
      <c r="B32" s="164"/>
      <c r="C32" s="112"/>
      <c r="D32" s="89"/>
      <c r="E32" s="112"/>
      <c r="F32" s="112"/>
      <c r="G32" s="112"/>
      <c r="H32" s="45"/>
    </row>
    <row r="33" spans="1:8" s="47" customFormat="1" ht="15">
      <c r="A33" s="29" t="s">
        <v>96</v>
      </c>
      <c r="B33" s="164"/>
      <c r="C33" s="112">
        <f>C35-C34</f>
        <v>49</v>
      </c>
      <c r="D33" s="112">
        <f>D35-D34</f>
        <v>283</v>
      </c>
      <c r="E33" s="112"/>
      <c r="F33" s="112">
        <f>F35-F34</f>
        <v>-425</v>
      </c>
      <c r="G33" s="112">
        <f>G35-G34</f>
        <v>395</v>
      </c>
      <c r="H33" s="45"/>
    </row>
    <row r="34" spans="1:8" s="47" customFormat="1" ht="15">
      <c r="A34" s="29" t="s">
        <v>81</v>
      </c>
      <c r="B34" s="164"/>
      <c r="C34" s="112">
        <v>4</v>
      </c>
      <c r="D34" s="112">
        <v>23</v>
      </c>
      <c r="E34" s="112"/>
      <c r="F34" s="112">
        <v>-158</v>
      </c>
      <c r="G34" s="112">
        <v>24</v>
      </c>
      <c r="H34" s="45"/>
    </row>
    <row r="35" spans="1:8" s="47" customFormat="1" ht="15.75" thickBot="1">
      <c r="A35" s="29"/>
      <c r="B35" s="164"/>
      <c r="C35" s="135">
        <f>C30</f>
        <v>53</v>
      </c>
      <c r="D35" s="135">
        <f>D30</f>
        <v>306</v>
      </c>
      <c r="E35" s="112"/>
      <c r="F35" s="135">
        <f>F30</f>
        <v>-583</v>
      </c>
      <c r="G35" s="135">
        <f>G30</f>
        <v>419</v>
      </c>
      <c r="H35" s="45"/>
    </row>
    <row r="36" spans="1:8" s="27" customFormat="1" ht="15.75">
      <c r="A36" s="165"/>
      <c r="B36" s="166"/>
      <c r="C36" s="50"/>
      <c r="D36" s="93"/>
      <c r="E36" s="63"/>
      <c r="F36" s="50"/>
      <c r="G36" s="63"/>
      <c r="H36" s="28"/>
    </row>
    <row r="37" spans="1:8" s="27" customFormat="1" ht="15">
      <c r="A37" s="167" t="s">
        <v>149</v>
      </c>
      <c r="B37" s="168"/>
      <c r="C37" s="50"/>
      <c r="D37" s="63"/>
      <c r="E37" s="63"/>
      <c r="F37" s="50"/>
      <c r="G37" s="63"/>
      <c r="H37" s="28"/>
    </row>
    <row r="38" spans="1:8" s="55" customFormat="1" ht="15">
      <c r="A38" s="52" t="s">
        <v>144</v>
      </c>
      <c r="B38" s="53"/>
      <c r="C38" s="110">
        <f>C33/94931*100</f>
        <v>0.051616437201757064</v>
      </c>
      <c r="D38" s="110">
        <f>D33/94931*100</f>
        <v>0.2981112597570867</v>
      </c>
      <c r="E38" s="48"/>
      <c r="F38" s="110">
        <f>F33/94931*100</f>
        <v>-0.44769358797442355</v>
      </c>
      <c r="G38" s="110">
        <f>G33/94931*100</f>
        <v>0.41609168764681714</v>
      </c>
      <c r="H38" s="29"/>
    </row>
    <row r="39" spans="1:8" s="55" customFormat="1" ht="15">
      <c r="A39" s="52" t="s">
        <v>145</v>
      </c>
      <c r="B39" s="53"/>
      <c r="C39" s="90" t="s">
        <v>56</v>
      </c>
      <c r="D39" s="90" t="s">
        <v>56</v>
      </c>
      <c r="E39" s="91"/>
      <c r="F39" s="90" t="s">
        <v>56</v>
      </c>
      <c r="G39" s="90" t="s">
        <v>56</v>
      </c>
      <c r="H39" s="29"/>
    </row>
    <row r="40" spans="1:8" s="55" customFormat="1" ht="15">
      <c r="A40" s="52"/>
      <c r="B40" s="53"/>
      <c r="C40" s="90"/>
      <c r="D40" s="90"/>
      <c r="E40" s="91"/>
      <c r="F40" s="90"/>
      <c r="G40" s="90"/>
      <c r="H40" s="29"/>
    </row>
    <row r="41" spans="1:8" s="55" customFormat="1" ht="15">
      <c r="A41" s="51" t="s">
        <v>55</v>
      </c>
      <c r="B41" s="53"/>
      <c r="C41" s="90" t="s">
        <v>56</v>
      </c>
      <c r="D41" s="90" t="s">
        <v>56</v>
      </c>
      <c r="E41" s="48"/>
      <c r="F41" s="90" t="s">
        <v>56</v>
      </c>
      <c r="G41" s="90" t="s">
        <v>56</v>
      </c>
      <c r="H41" s="29"/>
    </row>
    <row r="42" spans="1:8" s="55" customFormat="1" ht="15">
      <c r="A42" s="51"/>
      <c r="B42" s="53"/>
      <c r="C42" s="90"/>
      <c r="D42" s="90"/>
      <c r="E42" s="48"/>
      <c r="F42" s="90"/>
      <c r="G42" s="90"/>
      <c r="H42" s="29"/>
    </row>
    <row r="43" spans="1:8" s="55" customFormat="1" ht="17.25" customHeight="1">
      <c r="A43" s="109" t="s">
        <v>74</v>
      </c>
      <c r="B43" s="53"/>
      <c r="C43" s="54"/>
      <c r="D43" s="54"/>
      <c r="E43" s="48"/>
      <c r="F43" s="54"/>
      <c r="G43" s="54"/>
      <c r="H43" s="29"/>
    </row>
    <row r="44" spans="1:8" s="27" customFormat="1" ht="15">
      <c r="A44" s="107" t="s">
        <v>79</v>
      </c>
      <c r="B44" s="56"/>
      <c r="C44" s="32"/>
      <c r="D44" s="159"/>
      <c r="E44" s="159"/>
      <c r="F44" s="32"/>
      <c r="G44" s="159"/>
      <c r="H44" s="28"/>
    </row>
    <row r="45" spans="1:8" s="27" customFormat="1" ht="15">
      <c r="A45" s="107" t="s">
        <v>73</v>
      </c>
      <c r="B45" s="56"/>
      <c r="C45" s="32"/>
      <c r="D45" s="159"/>
      <c r="E45" s="159"/>
      <c r="F45" s="32"/>
      <c r="G45" s="159"/>
      <c r="H45" s="28"/>
    </row>
    <row r="46" spans="1:8" s="27" customFormat="1" ht="15">
      <c r="A46" s="107"/>
      <c r="B46" s="56"/>
      <c r="C46" s="32"/>
      <c r="D46" s="159"/>
      <c r="E46" s="159"/>
      <c r="F46" s="32"/>
      <c r="G46" s="159"/>
      <c r="H46" s="28"/>
    </row>
    <row r="47" spans="1:8" s="27" customFormat="1" ht="15">
      <c r="A47" s="49" t="s">
        <v>150</v>
      </c>
      <c r="B47" s="56"/>
      <c r="C47" s="32"/>
      <c r="D47" s="159"/>
      <c r="E47" s="159"/>
      <c r="F47" s="32"/>
      <c r="G47" s="159"/>
      <c r="H47" s="28"/>
    </row>
    <row r="48" spans="1:8" s="27" customFormat="1" ht="15">
      <c r="A48" s="49" t="s">
        <v>125</v>
      </c>
      <c r="B48" s="56"/>
      <c r="C48" s="32"/>
      <c r="D48" s="159"/>
      <c r="E48" s="159"/>
      <c r="F48" s="32"/>
      <c r="G48" s="159"/>
      <c r="H48" s="28"/>
    </row>
    <row r="49" spans="2:8" s="27" customFormat="1" ht="15">
      <c r="B49" s="56"/>
      <c r="C49" s="32"/>
      <c r="D49" s="159"/>
      <c r="E49" s="159"/>
      <c r="F49" s="32"/>
      <c r="G49" s="159"/>
      <c r="H49" s="28"/>
    </row>
    <row r="50" spans="1:9" s="27" customFormat="1" ht="15">
      <c r="A50" s="176" t="s">
        <v>148</v>
      </c>
      <c r="B50" s="176"/>
      <c r="C50" s="176"/>
      <c r="D50" s="176"/>
      <c r="E50" s="176"/>
      <c r="F50" s="176"/>
      <c r="G50" s="176"/>
      <c r="H50" s="51"/>
      <c r="I50" s="51"/>
    </row>
    <row r="51" spans="1:9" s="27" customFormat="1" ht="15.75" customHeight="1">
      <c r="A51" s="176"/>
      <c r="B51" s="176"/>
      <c r="C51" s="176"/>
      <c r="D51" s="176"/>
      <c r="E51" s="176"/>
      <c r="F51" s="176"/>
      <c r="G51" s="176"/>
      <c r="H51" s="88"/>
      <c r="I51" s="88"/>
    </row>
    <row r="52" spans="1:9" s="27" customFormat="1" ht="15.75" customHeight="1">
      <c r="A52" s="176"/>
      <c r="B52" s="176"/>
      <c r="C52" s="176"/>
      <c r="D52" s="176"/>
      <c r="E52" s="176"/>
      <c r="F52" s="176"/>
      <c r="G52" s="176"/>
      <c r="H52" s="88"/>
      <c r="I52" s="88"/>
    </row>
    <row r="53" spans="1:7" ht="38.25" customHeight="1">
      <c r="A53" s="176"/>
      <c r="B53" s="176"/>
      <c r="C53" s="176"/>
      <c r="D53" s="176"/>
      <c r="E53" s="176"/>
      <c r="F53" s="176"/>
      <c r="G53" s="176"/>
    </row>
    <row r="54" spans="1:3" ht="12.75">
      <c r="A54" s="23"/>
      <c r="C54" s="24"/>
    </row>
    <row r="55" spans="1:3" ht="12.75">
      <c r="A55" s="1"/>
      <c r="C55" s="24"/>
    </row>
    <row r="56" spans="1:3" ht="12.75">
      <c r="A56" s="1"/>
      <c r="C56" s="24"/>
    </row>
    <row r="57" ht="12.75">
      <c r="A57" s="23"/>
    </row>
    <row r="58" ht="12.75">
      <c r="A58" s="23"/>
    </row>
    <row r="59" ht="12.75">
      <c r="A59" s="23"/>
    </row>
  </sheetData>
  <mergeCells count="5">
    <mergeCell ref="A50:G53"/>
    <mergeCell ref="A1:G1"/>
    <mergeCell ref="A2:G2"/>
    <mergeCell ref="F10:G10"/>
    <mergeCell ref="C10:D10"/>
  </mergeCells>
  <printOptions/>
  <pageMargins left="0.49" right="0.25" top="0.56" bottom="0.75" header="0.38" footer="1.1"/>
  <pageSetup fitToHeight="1" fitToWidth="1" horizontalDpi="600" verticalDpi="600" orientation="portrait" paperSize="9" scale="64" r:id="rId1"/>
  <headerFooter alignWithMargins="0">
    <oddFooter>&amp;C&amp;11- 1 -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02"/>
  <sheetViews>
    <sheetView showGridLines="0" zoomScale="75" zoomScaleNormal="75" zoomScaleSheetLayoutView="100" workbookViewId="0" topLeftCell="A4">
      <selection activeCell="A60" sqref="A60:A62"/>
    </sheetView>
  </sheetViews>
  <sheetFormatPr defaultColWidth="9.140625" defaultRowHeight="12.75"/>
  <cols>
    <col min="1" max="1" width="76.28125" style="1" customWidth="1"/>
    <col min="2" max="2" width="16.7109375" style="8" customWidth="1"/>
    <col min="3" max="3" width="3.140625" style="8" hidden="1" customWidth="1"/>
    <col min="4" max="4" width="2.57421875" style="1" customWidth="1"/>
    <col min="5" max="5" width="16.2812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177" t="str">
        <f>'IS'!A1</f>
        <v>SERSOL TECHNOLOGIES BERHAD</v>
      </c>
      <c r="B1" s="177"/>
      <c r="C1" s="177"/>
      <c r="D1" s="177"/>
      <c r="E1" s="177"/>
      <c r="F1" s="177"/>
      <c r="G1" s="177"/>
      <c r="H1" s="177"/>
      <c r="I1" s="5"/>
      <c r="J1" s="5"/>
      <c r="K1" s="5"/>
      <c r="L1" s="5"/>
    </row>
    <row r="2" spans="1:12" ht="12.75">
      <c r="A2" s="178" t="str">
        <f>'IS'!A2</f>
        <v>Company No. 602062-X</v>
      </c>
      <c r="B2" s="178"/>
      <c r="C2" s="178"/>
      <c r="D2" s="178"/>
      <c r="E2" s="178"/>
      <c r="F2" s="178"/>
      <c r="G2" s="178"/>
      <c r="H2" s="178"/>
      <c r="I2" s="11"/>
      <c r="J2" s="6"/>
      <c r="K2" s="6"/>
      <c r="L2" s="6"/>
    </row>
    <row r="3" spans="1:12" ht="12.75">
      <c r="A3" s="178" t="s">
        <v>17</v>
      </c>
      <c r="B3" s="178"/>
      <c r="C3" s="178"/>
      <c r="D3" s="178"/>
      <c r="E3" s="178"/>
      <c r="F3" s="178"/>
      <c r="G3" s="178"/>
      <c r="H3" s="178"/>
      <c r="I3" s="11"/>
      <c r="J3" s="6"/>
      <c r="K3" s="6"/>
      <c r="L3" s="6"/>
    </row>
    <row r="4" spans="1:9" ht="14.25">
      <c r="A4" s="7"/>
      <c r="I4" s="3"/>
    </row>
    <row r="5" spans="1:10" ht="15">
      <c r="A5" s="19" t="s">
        <v>60</v>
      </c>
      <c r="B5" s="29"/>
      <c r="C5" s="29"/>
      <c r="D5" s="28"/>
      <c r="E5" s="28"/>
      <c r="F5" s="28"/>
      <c r="G5" s="28"/>
      <c r="H5" s="28"/>
      <c r="I5" s="27"/>
      <c r="J5" s="27"/>
    </row>
    <row r="6" spans="1:10" ht="15">
      <c r="A6" s="19" t="s">
        <v>136</v>
      </c>
      <c r="B6" s="29"/>
      <c r="C6" s="29"/>
      <c r="D6" s="28"/>
      <c r="E6" s="28"/>
      <c r="F6" s="28"/>
      <c r="G6" s="28"/>
      <c r="H6" s="28"/>
      <c r="I6" s="27"/>
      <c r="J6" s="27"/>
    </row>
    <row r="7" spans="1:10" ht="15">
      <c r="A7" s="19"/>
      <c r="B7" s="58" t="s">
        <v>64</v>
      </c>
      <c r="C7" s="105"/>
      <c r="D7" s="57"/>
      <c r="E7" s="31" t="s">
        <v>65</v>
      </c>
      <c r="F7" s="28"/>
      <c r="G7" s="28"/>
      <c r="H7" s="28"/>
      <c r="I7" s="27"/>
      <c r="J7" s="27"/>
    </row>
    <row r="8" spans="1:10" s="10" customFormat="1" ht="15">
      <c r="A8" s="28"/>
      <c r="B8" s="62" t="s">
        <v>61</v>
      </c>
      <c r="C8" s="62" t="s">
        <v>13</v>
      </c>
      <c r="D8" s="62"/>
      <c r="E8" s="62" t="s">
        <v>61</v>
      </c>
      <c r="F8" s="61" t="s">
        <v>2</v>
      </c>
      <c r="G8" s="28"/>
      <c r="H8" s="28"/>
      <c r="I8" s="27"/>
      <c r="J8" s="27"/>
    </row>
    <row r="9" spans="1:10" s="10" customFormat="1" ht="15">
      <c r="A9" s="28"/>
      <c r="B9" s="59" t="s">
        <v>140</v>
      </c>
      <c r="C9" s="62"/>
      <c r="D9" s="62"/>
      <c r="E9" s="59" t="s">
        <v>75</v>
      </c>
      <c r="F9" s="61"/>
      <c r="G9" s="28"/>
      <c r="H9" s="28"/>
      <c r="I9" s="27"/>
      <c r="J9" s="27"/>
    </row>
    <row r="10" spans="1:10" s="10" customFormat="1" ht="15">
      <c r="A10" s="28"/>
      <c r="B10" s="31">
        <v>2006</v>
      </c>
      <c r="C10" s="62" t="s">
        <v>14</v>
      </c>
      <c r="D10" s="31"/>
      <c r="E10" s="31">
        <v>2005</v>
      </c>
      <c r="F10" s="61">
        <v>36433</v>
      </c>
      <c r="G10" s="28"/>
      <c r="H10" s="28"/>
      <c r="I10" s="27"/>
      <c r="J10" s="27"/>
    </row>
    <row r="11" spans="1:10" s="10" customFormat="1" ht="15">
      <c r="A11" s="28"/>
      <c r="B11" s="58" t="s">
        <v>1</v>
      </c>
      <c r="C11" s="58" t="s">
        <v>1</v>
      </c>
      <c r="D11" s="31"/>
      <c r="E11" s="58" t="s">
        <v>1</v>
      </c>
      <c r="F11" s="31" t="s">
        <v>1</v>
      </c>
      <c r="G11" s="28"/>
      <c r="H11" s="28"/>
      <c r="I11" s="27"/>
      <c r="J11" s="27"/>
    </row>
    <row r="12" spans="1:10" s="10" customFormat="1" ht="5.25" customHeight="1">
      <c r="A12" s="28"/>
      <c r="B12" s="29"/>
      <c r="C12" s="29"/>
      <c r="D12" s="28"/>
      <c r="E12" s="28"/>
      <c r="F12" s="28"/>
      <c r="G12" s="28"/>
      <c r="H12" s="28"/>
      <c r="I12" s="27"/>
      <c r="J12" s="27"/>
    </row>
    <row r="13" spans="1:10" s="10" customFormat="1" ht="15">
      <c r="A13" s="19" t="s">
        <v>54</v>
      </c>
      <c r="B13" s="63"/>
      <c r="C13" s="50"/>
      <c r="D13" s="39"/>
      <c r="E13" s="63"/>
      <c r="F13" s="28"/>
      <c r="G13" s="28"/>
      <c r="H13" s="28"/>
      <c r="I13" s="27"/>
      <c r="J13" s="27"/>
    </row>
    <row r="14" spans="1:10" s="10" customFormat="1" ht="15">
      <c r="A14" s="28" t="s">
        <v>25</v>
      </c>
      <c r="B14" s="63">
        <v>10818</v>
      </c>
      <c r="C14" s="50">
        <v>54130</v>
      </c>
      <c r="D14" s="39"/>
      <c r="E14" s="63">
        <v>10840</v>
      </c>
      <c r="F14" s="28"/>
      <c r="G14" s="28"/>
      <c r="H14" s="28"/>
      <c r="I14" s="27"/>
      <c r="J14" s="27"/>
    </row>
    <row r="15" spans="1:10" s="10" customFormat="1" ht="15" hidden="1">
      <c r="A15" s="28" t="s">
        <v>26</v>
      </c>
      <c r="B15" s="63"/>
      <c r="C15" s="50">
        <v>51228</v>
      </c>
      <c r="D15" s="39"/>
      <c r="E15" s="63"/>
      <c r="F15" s="28"/>
      <c r="G15" s="28"/>
      <c r="H15" s="28"/>
      <c r="I15" s="27"/>
      <c r="J15" s="27"/>
    </row>
    <row r="16" spans="1:10" s="10" customFormat="1" ht="15">
      <c r="A16" s="28" t="s">
        <v>72</v>
      </c>
      <c r="B16" s="63">
        <v>1482</v>
      </c>
      <c r="C16" s="50">
        <v>443186</v>
      </c>
      <c r="D16" s="39"/>
      <c r="E16" s="63">
        <v>1275</v>
      </c>
      <c r="F16" s="28"/>
      <c r="G16" s="28"/>
      <c r="H16" s="28"/>
      <c r="I16" s="27"/>
      <c r="J16" s="27"/>
    </row>
    <row r="17" spans="1:10" s="10" customFormat="1" ht="15">
      <c r="A17" s="28" t="s">
        <v>80</v>
      </c>
      <c r="B17" s="63">
        <v>234</v>
      </c>
      <c r="C17" s="50"/>
      <c r="D17" s="39"/>
      <c r="E17" s="63">
        <v>375</v>
      </c>
      <c r="F17" s="28"/>
      <c r="G17" s="28"/>
      <c r="H17" s="28"/>
      <c r="I17" s="27"/>
      <c r="J17" s="27"/>
    </row>
    <row r="18" spans="1:10" s="10" customFormat="1" ht="15">
      <c r="A18" s="28" t="s">
        <v>97</v>
      </c>
      <c r="B18" s="63">
        <v>168</v>
      </c>
      <c r="C18" s="50"/>
      <c r="D18" s="39"/>
      <c r="E18" s="63">
        <v>155</v>
      </c>
      <c r="F18" s="28"/>
      <c r="G18" s="28"/>
      <c r="H18" s="28"/>
      <c r="I18" s="27"/>
      <c r="J18" s="27"/>
    </row>
    <row r="19" spans="1:10" s="10" customFormat="1" ht="15">
      <c r="A19" s="28"/>
      <c r="B19" s="64"/>
      <c r="C19" s="50"/>
      <c r="D19" s="39"/>
      <c r="E19" s="64"/>
      <c r="F19" s="28"/>
      <c r="G19" s="28"/>
      <c r="H19" s="28"/>
      <c r="I19" s="27"/>
      <c r="J19" s="27"/>
    </row>
    <row r="20" spans="1:10" s="10" customFormat="1" ht="15">
      <c r="A20" s="19"/>
      <c r="B20" s="63"/>
      <c r="C20" s="50"/>
      <c r="D20" s="39"/>
      <c r="E20" s="63"/>
      <c r="F20" s="28"/>
      <c r="G20" s="28"/>
      <c r="H20" s="28"/>
      <c r="I20" s="27"/>
      <c r="J20" s="27"/>
    </row>
    <row r="21" spans="1:10" s="10" customFormat="1" ht="15">
      <c r="A21" s="19"/>
      <c r="B21" s="63">
        <f>SUM(B14:B20)</f>
        <v>12702</v>
      </c>
      <c r="C21" s="50"/>
      <c r="D21" s="39"/>
      <c r="E21" s="63">
        <f>SUM(E14:E20)</f>
        <v>12645</v>
      </c>
      <c r="F21" s="28"/>
      <c r="G21" s="28"/>
      <c r="H21" s="28"/>
      <c r="I21" s="27"/>
      <c r="J21" s="27"/>
    </row>
    <row r="22" spans="1:10" s="10" customFormat="1" ht="15">
      <c r="A22" s="19"/>
      <c r="B22" s="63"/>
      <c r="C22" s="50"/>
      <c r="D22" s="39"/>
      <c r="E22" s="63"/>
      <c r="F22" s="28"/>
      <c r="G22" s="28"/>
      <c r="H22" s="28"/>
      <c r="I22" s="27"/>
      <c r="J22" s="27"/>
    </row>
    <row r="23" spans="1:10" s="10" customFormat="1" ht="15">
      <c r="A23" s="19" t="s">
        <v>4</v>
      </c>
      <c r="B23" s="63"/>
      <c r="C23" s="50"/>
      <c r="D23" s="39"/>
      <c r="E23" s="39"/>
      <c r="F23" s="28"/>
      <c r="G23" s="28"/>
      <c r="H23" s="28"/>
      <c r="I23" s="27"/>
      <c r="J23" s="27"/>
    </row>
    <row r="24" spans="1:10" s="10" customFormat="1" ht="15">
      <c r="A24" s="76" t="s">
        <v>9</v>
      </c>
      <c r="B24" s="66">
        <v>3940</v>
      </c>
      <c r="C24" s="67">
        <v>4296</v>
      </c>
      <c r="D24" s="39"/>
      <c r="E24" s="66">
        <v>3860</v>
      </c>
      <c r="F24" s="28"/>
      <c r="G24" s="28"/>
      <c r="H24" s="28"/>
      <c r="I24" s="27"/>
      <c r="J24" s="27"/>
    </row>
    <row r="25" spans="1:10" s="10" customFormat="1" ht="15">
      <c r="A25" s="76" t="s">
        <v>15</v>
      </c>
      <c r="B25" s="68">
        <v>10198</v>
      </c>
      <c r="C25" s="67">
        <v>55919</v>
      </c>
      <c r="D25" s="39"/>
      <c r="E25" s="68">
        <v>7946</v>
      </c>
      <c r="F25" s="28"/>
      <c r="G25" s="28"/>
      <c r="H25" s="28"/>
      <c r="I25" s="27"/>
      <c r="J25" s="27"/>
    </row>
    <row r="26" spans="1:10" s="10" customFormat="1" ht="15">
      <c r="A26" s="175" t="s">
        <v>27</v>
      </c>
      <c r="B26" s="68">
        <f>706+856</f>
        <v>1562</v>
      </c>
      <c r="C26" s="67"/>
      <c r="D26" s="39"/>
      <c r="E26" s="68">
        <v>1425</v>
      </c>
      <c r="F26" s="28"/>
      <c r="G26" s="28"/>
      <c r="H26" s="28"/>
      <c r="I26" s="27"/>
      <c r="J26" s="27"/>
    </row>
    <row r="27" spans="1:10" s="10" customFormat="1" ht="15" hidden="1">
      <c r="A27" s="160" t="s">
        <v>28</v>
      </c>
      <c r="B27" s="68"/>
      <c r="C27" s="67"/>
      <c r="D27" s="39"/>
      <c r="E27" s="68"/>
      <c r="F27" s="28"/>
      <c r="G27" s="28"/>
      <c r="H27" s="28"/>
      <c r="I27" s="27"/>
      <c r="J27" s="27"/>
    </row>
    <row r="28" spans="1:10" s="10" customFormat="1" ht="15">
      <c r="A28" s="175" t="s">
        <v>29</v>
      </c>
      <c r="B28" s="68">
        <v>620</v>
      </c>
      <c r="C28" s="67">
        <v>95995</v>
      </c>
      <c r="D28" s="39"/>
      <c r="E28" s="68">
        <v>188</v>
      </c>
      <c r="F28" s="28"/>
      <c r="G28" s="28"/>
      <c r="H28" s="28"/>
      <c r="I28" s="27"/>
      <c r="J28" s="27"/>
    </row>
    <row r="29" spans="1:10" s="10" customFormat="1" ht="15">
      <c r="A29" s="175" t="s">
        <v>5</v>
      </c>
      <c r="B29" s="68">
        <v>520</v>
      </c>
      <c r="C29" s="67">
        <v>106981</v>
      </c>
      <c r="D29" s="39"/>
      <c r="E29" s="106">
        <v>2059</v>
      </c>
      <c r="F29" s="28"/>
      <c r="G29" s="28"/>
      <c r="H29" s="28"/>
      <c r="I29" s="27"/>
      <c r="J29" s="27"/>
    </row>
    <row r="30" spans="1:10" s="10" customFormat="1" ht="15">
      <c r="A30" s="29"/>
      <c r="B30" s="69">
        <f>SUM(B24:B29)</f>
        <v>16840</v>
      </c>
      <c r="C30" s="70">
        <v>505945</v>
      </c>
      <c r="D30" s="39"/>
      <c r="E30" s="69">
        <f>SUM(E24:E29)</f>
        <v>15478</v>
      </c>
      <c r="F30" s="28"/>
      <c r="G30" s="28"/>
      <c r="H30" s="28"/>
      <c r="I30" s="27"/>
      <c r="J30" s="27"/>
    </row>
    <row r="31" spans="1:10" s="10" customFormat="1" ht="15">
      <c r="A31" s="28"/>
      <c r="B31" s="68"/>
      <c r="C31" s="67"/>
      <c r="D31" s="39"/>
      <c r="E31" s="68"/>
      <c r="F31" s="28"/>
      <c r="G31" s="28"/>
      <c r="H31" s="28"/>
      <c r="I31" s="27"/>
      <c r="J31" s="27"/>
    </row>
    <row r="32" spans="1:10" s="10" customFormat="1" ht="15">
      <c r="A32" s="19" t="s">
        <v>6</v>
      </c>
      <c r="B32" s="68"/>
      <c r="C32" s="67"/>
      <c r="D32" s="39"/>
      <c r="E32" s="71"/>
      <c r="F32" s="28"/>
      <c r="G32" s="28"/>
      <c r="H32" s="28"/>
      <c r="I32" s="27"/>
      <c r="J32" s="27"/>
    </row>
    <row r="33" spans="1:10" s="10" customFormat="1" ht="15">
      <c r="A33" s="76" t="s">
        <v>30</v>
      </c>
      <c r="B33" s="68">
        <v>6832</v>
      </c>
      <c r="C33" s="67"/>
      <c r="D33" s="39"/>
      <c r="E33" s="68">
        <v>5768</v>
      </c>
      <c r="F33" s="28"/>
      <c r="G33" s="28"/>
      <c r="H33" s="28"/>
      <c r="I33" s="27"/>
      <c r="J33" s="27"/>
    </row>
    <row r="34" spans="1:10" s="10" customFormat="1" ht="15">
      <c r="A34" s="76" t="s">
        <v>31</v>
      </c>
      <c r="B34" s="68">
        <v>895</v>
      </c>
      <c r="C34" s="67"/>
      <c r="D34" s="39"/>
      <c r="E34" s="68">
        <v>783</v>
      </c>
      <c r="F34" s="28"/>
      <c r="G34" s="28"/>
      <c r="H34" s="28"/>
      <c r="I34" s="27"/>
      <c r="J34" s="27"/>
    </row>
    <row r="35" spans="1:10" s="10" customFormat="1" ht="15" hidden="1">
      <c r="A35" s="76" t="s">
        <v>32</v>
      </c>
      <c r="B35" s="68"/>
      <c r="C35" s="67">
        <v>19993</v>
      </c>
      <c r="D35" s="39"/>
      <c r="E35" s="68"/>
      <c r="F35" s="28"/>
      <c r="G35" s="28"/>
      <c r="H35" s="28"/>
      <c r="I35" s="27"/>
      <c r="J35" s="27"/>
    </row>
    <row r="36" spans="1:10" s="10" customFormat="1" ht="15" hidden="1">
      <c r="A36" s="76" t="s">
        <v>33</v>
      </c>
      <c r="B36" s="68"/>
      <c r="C36" s="67"/>
      <c r="D36" s="39"/>
      <c r="E36" s="68"/>
      <c r="F36" s="28"/>
      <c r="G36" s="28"/>
      <c r="H36" s="28"/>
      <c r="I36" s="27"/>
      <c r="J36" s="27"/>
    </row>
    <row r="37" spans="1:10" s="10" customFormat="1" ht="15">
      <c r="A37" s="76" t="s">
        <v>34</v>
      </c>
      <c r="B37" s="68">
        <v>305</v>
      </c>
      <c r="C37" s="67"/>
      <c r="D37" s="39"/>
      <c r="E37" s="68">
        <v>388</v>
      </c>
      <c r="F37" s="28"/>
      <c r="G37" s="28"/>
      <c r="H37" s="28"/>
      <c r="I37" s="27"/>
      <c r="J37" s="27"/>
    </row>
    <row r="38" spans="1:10" s="10" customFormat="1" ht="15">
      <c r="A38" s="175" t="s">
        <v>77</v>
      </c>
      <c r="B38" s="68">
        <v>205</v>
      </c>
      <c r="C38" s="67"/>
      <c r="D38" s="39"/>
      <c r="E38" s="68">
        <v>16</v>
      </c>
      <c r="F38" s="28"/>
      <c r="G38" s="28"/>
      <c r="H38" s="28"/>
      <c r="I38" s="27"/>
      <c r="J38" s="27"/>
    </row>
    <row r="39" spans="1:10" s="10" customFormat="1" ht="15">
      <c r="A39" s="76" t="s">
        <v>35</v>
      </c>
      <c r="B39" s="68">
        <v>3947</v>
      </c>
      <c r="C39" s="67"/>
      <c r="D39" s="39"/>
      <c r="E39" s="68">
        <v>3520</v>
      </c>
      <c r="F39" s="28"/>
      <c r="G39" s="28"/>
      <c r="H39" s="28"/>
      <c r="I39" s="27"/>
      <c r="J39" s="27"/>
    </row>
    <row r="40" spans="1:10" s="10" customFormat="1" ht="15" hidden="1">
      <c r="A40" s="65" t="s">
        <v>0</v>
      </c>
      <c r="B40" s="106">
        <v>0</v>
      </c>
      <c r="C40" s="67"/>
      <c r="D40" s="39"/>
      <c r="E40" s="68">
        <v>0</v>
      </c>
      <c r="F40" s="28"/>
      <c r="G40" s="28"/>
      <c r="H40" s="28"/>
      <c r="I40" s="27"/>
      <c r="J40" s="27"/>
    </row>
    <row r="41" spans="1:10" s="10" customFormat="1" ht="15" hidden="1">
      <c r="A41" s="65" t="s">
        <v>0</v>
      </c>
      <c r="B41" s="68">
        <v>0</v>
      </c>
      <c r="C41" s="67"/>
      <c r="D41" s="39"/>
      <c r="E41" s="68">
        <v>0</v>
      </c>
      <c r="F41" s="28"/>
      <c r="G41" s="28"/>
      <c r="H41" s="28"/>
      <c r="I41" s="27"/>
      <c r="J41" s="27"/>
    </row>
    <row r="42" spans="1:10" s="10" customFormat="1" ht="15">
      <c r="A42" s="28"/>
      <c r="B42" s="69">
        <f>SUM(B33:B41)</f>
        <v>12184</v>
      </c>
      <c r="C42" s="70">
        <v>179341</v>
      </c>
      <c r="D42" s="39"/>
      <c r="E42" s="69">
        <f>SUM(E33:E41)</f>
        <v>10475</v>
      </c>
      <c r="F42" s="28"/>
      <c r="G42" s="28"/>
      <c r="H42" s="28"/>
      <c r="I42" s="27"/>
      <c r="J42" s="27"/>
    </row>
    <row r="43" spans="1:10" s="10" customFormat="1" ht="15">
      <c r="A43" s="28"/>
      <c r="B43" s="72"/>
      <c r="C43" s="73"/>
      <c r="D43" s="39"/>
      <c r="E43" s="36"/>
      <c r="F43" s="28"/>
      <c r="G43" s="28"/>
      <c r="H43" s="28"/>
      <c r="I43" s="27"/>
      <c r="J43" s="27"/>
    </row>
    <row r="44" spans="1:10" s="10" customFormat="1" ht="15">
      <c r="A44" s="19" t="s">
        <v>10</v>
      </c>
      <c r="B44" s="72">
        <f>+B30-B42</f>
        <v>4656</v>
      </c>
      <c r="C44" s="73">
        <v>326604</v>
      </c>
      <c r="D44" s="36"/>
      <c r="E44" s="72">
        <f>+E30-E42</f>
        <v>5003</v>
      </c>
      <c r="F44" s="28"/>
      <c r="G44" s="28"/>
      <c r="H44" s="28"/>
      <c r="I44" s="27"/>
      <c r="J44" s="27"/>
    </row>
    <row r="45" spans="1:10" s="10" customFormat="1" ht="15">
      <c r="A45" s="19"/>
      <c r="B45" s="72"/>
      <c r="C45" s="73"/>
      <c r="D45" s="39"/>
      <c r="E45" s="72"/>
      <c r="F45" s="28"/>
      <c r="G45" s="28"/>
      <c r="H45" s="28"/>
      <c r="I45" s="27"/>
      <c r="J45" s="27"/>
    </row>
    <row r="46" spans="1:10" s="10" customFormat="1" ht="15.75" thickBot="1">
      <c r="A46" s="28"/>
      <c r="B46" s="74">
        <f>B21+B44</f>
        <v>17358</v>
      </c>
      <c r="C46" s="75">
        <v>1547679</v>
      </c>
      <c r="D46" s="39"/>
      <c r="E46" s="74">
        <f>E21+E44</f>
        <v>17648</v>
      </c>
      <c r="F46" s="28"/>
      <c r="G46" s="28"/>
      <c r="H46" s="28"/>
      <c r="I46" s="27"/>
      <c r="J46" s="27"/>
    </row>
    <row r="47" spans="1:10" s="10" customFormat="1" ht="15">
      <c r="A47" s="28"/>
      <c r="B47" s="72"/>
      <c r="C47" s="73"/>
      <c r="D47" s="39"/>
      <c r="E47" s="73"/>
      <c r="F47" s="28"/>
      <c r="G47" s="28"/>
      <c r="H47" s="28"/>
      <c r="I47" s="27"/>
      <c r="J47" s="27"/>
    </row>
    <row r="48" spans="1:10" s="10" customFormat="1" ht="15">
      <c r="A48" s="28" t="s">
        <v>36</v>
      </c>
      <c r="B48" s="72"/>
      <c r="C48" s="73"/>
      <c r="D48" s="39"/>
      <c r="E48" s="73"/>
      <c r="F48" s="28"/>
      <c r="G48" s="28"/>
      <c r="H48" s="28"/>
      <c r="I48" s="27"/>
      <c r="J48" s="27"/>
    </row>
    <row r="49" spans="1:10" s="10" customFormat="1" ht="15">
      <c r="A49" s="28"/>
      <c r="B49" s="63"/>
      <c r="C49" s="50"/>
      <c r="D49" s="39"/>
      <c r="E49" s="39"/>
      <c r="F49" s="28"/>
      <c r="G49" s="28"/>
      <c r="H49" s="28"/>
      <c r="I49" s="27"/>
      <c r="J49" s="27"/>
    </row>
    <row r="50" spans="1:10" s="10" customFormat="1" ht="15">
      <c r="A50" s="76" t="s">
        <v>7</v>
      </c>
      <c r="B50" s="63">
        <v>9493</v>
      </c>
      <c r="C50" s="50">
        <v>332668</v>
      </c>
      <c r="D50" s="39"/>
      <c r="E50" s="93">
        <v>9493</v>
      </c>
      <c r="F50" s="28"/>
      <c r="G50" s="28"/>
      <c r="H50" s="28"/>
      <c r="I50" s="27"/>
      <c r="J50" s="27"/>
    </row>
    <row r="51" spans="1:10" s="10" customFormat="1" ht="15">
      <c r="A51" s="76" t="s">
        <v>50</v>
      </c>
      <c r="B51" s="93">
        <v>3538</v>
      </c>
      <c r="C51" s="50"/>
      <c r="D51" s="39"/>
      <c r="E51" s="63">
        <v>3538</v>
      </c>
      <c r="F51" s="28"/>
      <c r="G51" s="28"/>
      <c r="H51" s="28"/>
      <c r="I51" s="27"/>
      <c r="J51" s="27"/>
    </row>
    <row r="52" spans="1:10" s="10" customFormat="1" ht="15.75" customHeight="1">
      <c r="A52" s="76" t="s">
        <v>76</v>
      </c>
      <c r="B52" s="63">
        <f>1330-300</f>
        <v>1030</v>
      </c>
      <c r="C52" s="50">
        <v>1073907</v>
      </c>
      <c r="D52" s="39"/>
      <c r="E52" s="63">
        <v>1455</v>
      </c>
      <c r="F52" s="28"/>
      <c r="G52" s="28"/>
      <c r="H52" s="28"/>
      <c r="I52" s="27"/>
      <c r="J52" s="27"/>
    </row>
    <row r="53" spans="1:10" s="10" customFormat="1" ht="15.75" customHeight="1">
      <c r="A53" s="76" t="s">
        <v>82</v>
      </c>
      <c r="B53" s="63">
        <v>0</v>
      </c>
      <c r="C53" s="50"/>
      <c r="D53" s="39"/>
      <c r="E53" s="63">
        <v>273</v>
      </c>
      <c r="F53" s="28"/>
      <c r="G53" s="28"/>
      <c r="H53" s="28"/>
      <c r="I53" s="27"/>
      <c r="J53" s="27"/>
    </row>
    <row r="54" spans="1:10" s="10" customFormat="1" ht="15.75" customHeight="1">
      <c r="A54" s="76" t="s">
        <v>83</v>
      </c>
      <c r="B54" s="64">
        <v>-24</v>
      </c>
      <c r="C54" s="50"/>
      <c r="D54" s="39"/>
      <c r="E54" s="64">
        <v>-82</v>
      </c>
      <c r="F54" s="28"/>
      <c r="G54" s="28"/>
      <c r="H54" s="28"/>
      <c r="I54" s="27"/>
      <c r="J54" s="27"/>
    </row>
    <row r="55" spans="1:10" s="10" customFormat="1" ht="15.75" customHeight="1">
      <c r="A55" s="76" t="s">
        <v>99</v>
      </c>
      <c r="B55" s="63">
        <f>SUM(B50:B54)</f>
        <v>14037</v>
      </c>
      <c r="C55" s="50"/>
      <c r="D55" s="39"/>
      <c r="E55" s="63">
        <f>SUM(E50:E54)</f>
        <v>14677</v>
      </c>
      <c r="F55" s="28"/>
      <c r="G55" s="28"/>
      <c r="H55" s="28"/>
      <c r="I55" s="27"/>
      <c r="J55" s="27"/>
    </row>
    <row r="56" spans="1:10" s="10" customFormat="1" ht="15.75" customHeight="1">
      <c r="A56" s="76" t="s">
        <v>81</v>
      </c>
      <c r="B56" s="64">
        <v>813</v>
      </c>
      <c r="C56" s="50"/>
      <c r="D56" s="39"/>
      <c r="E56" s="64">
        <v>520</v>
      </c>
      <c r="F56" s="28"/>
      <c r="G56" s="28"/>
      <c r="H56" s="28"/>
      <c r="I56" s="27"/>
      <c r="J56" s="27"/>
    </row>
    <row r="57" spans="1:10" s="10" customFormat="1" ht="15">
      <c r="A57" s="28" t="s">
        <v>100</v>
      </c>
      <c r="B57" s="72">
        <f>SUM(B55:B56)</f>
        <v>14850</v>
      </c>
      <c r="C57" s="73"/>
      <c r="D57" s="39"/>
      <c r="E57" s="72">
        <f>SUM(E55:E56)</f>
        <v>15197</v>
      </c>
      <c r="F57" s="28"/>
      <c r="G57" s="77"/>
      <c r="H57" s="28"/>
      <c r="I57" s="27"/>
      <c r="J57" s="27"/>
    </row>
    <row r="58" spans="1:10" s="10" customFormat="1" ht="15">
      <c r="A58" s="28"/>
      <c r="B58" s="63"/>
      <c r="C58" s="50"/>
      <c r="D58" s="39"/>
      <c r="E58" s="63"/>
      <c r="F58" s="28"/>
      <c r="G58" s="28"/>
      <c r="H58" s="28"/>
      <c r="I58" s="27"/>
      <c r="J58" s="27"/>
    </row>
    <row r="59" spans="1:10" s="10" customFormat="1" ht="15">
      <c r="A59" s="28" t="s">
        <v>98</v>
      </c>
      <c r="B59" s="64"/>
      <c r="C59" s="50"/>
      <c r="D59" s="39"/>
      <c r="E59" s="64"/>
      <c r="F59" s="28"/>
      <c r="G59" s="28"/>
      <c r="H59" s="28"/>
      <c r="I59" s="27"/>
      <c r="J59" s="27"/>
    </row>
    <row r="60" spans="1:10" s="10" customFormat="1" ht="15">
      <c r="A60" s="76" t="s">
        <v>34</v>
      </c>
      <c r="B60" s="68">
        <v>321</v>
      </c>
      <c r="C60" s="50"/>
      <c r="D60" s="39"/>
      <c r="E60" s="68">
        <v>504</v>
      </c>
      <c r="F60" s="28"/>
      <c r="G60" s="28"/>
      <c r="H60" s="28"/>
      <c r="I60" s="27"/>
      <c r="J60" s="27"/>
    </row>
    <row r="61" spans="1:10" s="10" customFormat="1" ht="15">
      <c r="A61" s="76" t="s">
        <v>35</v>
      </c>
      <c r="B61" s="68">
        <v>1492</v>
      </c>
      <c r="C61" s="50"/>
      <c r="D61" s="39"/>
      <c r="E61" s="68">
        <v>1252</v>
      </c>
      <c r="F61" s="28"/>
      <c r="G61" s="28"/>
      <c r="H61" s="28"/>
      <c r="I61" s="27"/>
      <c r="J61" s="27"/>
    </row>
    <row r="62" spans="1:10" s="10" customFormat="1" ht="15">
      <c r="A62" s="76" t="s">
        <v>3</v>
      </c>
      <c r="B62" s="78">
        <v>695</v>
      </c>
      <c r="C62" s="50"/>
      <c r="D62" s="39"/>
      <c r="E62" s="78">
        <v>695</v>
      </c>
      <c r="F62" s="28"/>
      <c r="G62" s="28"/>
      <c r="H62" s="28"/>
      <c r="I62" s="27"/>
      <c r="J62" s="27"/>
    </row>
    <row r="63" spans="1:10" s="10" customFormat="1" ht="15">
      <c r="A63" s="65"/>
      <c r="B63" s="63"/>
      <c r="C63" s="50"/>
      <c r="D63" s="39"/>
      <c r="E63" s="63"/>
      <c r="F63" s="28"/>
      <c r="G63" s="28"/>
      <c r="H63" s="28"/>
      <c r="I63" s="27"/>
      <c r="J63" s="27"/>
    </row>
    <row r="64" spans="1:10" s="10" customFormat="1" ht="15">
      <c r="A64" s="65"/>
      <c r="B64" s="63">
        <f>SUM(B60:B63)</f>
        <v>2508</v>
      </c>
      <c r="C64" s="50"/>
      <c r="D64" s="39"/>
      <c r="E64" s="63">
        <f>SUM(E60:E63)</f>
        <v>2451</v>
      </c>
      <c r="F64" s="28"/>
      <c r="G64" s="28"/>
      <c r="H64" s="28"/>
      <c r="I64" s="27"/>
      <c r="J64" s="27"/>
    </row>
    <row r="65" spans="1:10" s="10" customFormat="1" ht="15">
      <c r="A65" s="28"/>
      <c r="B65" s="63"/>
      <c r="C65" s="50"/>
      <c r="D65" s="39"/>
      <c r="E65" s="63"/>
      <c r="F65" s="28"/>
      <c r="G65" s="28"/>
      <c r="H65" s="28"/>
      <c r="I65" s="27"/>
      <c r="J65" s="27"/>
    </row>
    <row r="66" spans="1:10" s="10" customFormat="1" ht="15.75" thickBot="1">
      <c r="A66" s="28"/>
      <c r="B66" s="74">
        <f>B57+B64</f>
        <v>17358</v>
      </c>
      <c r="C66" s="75">
        <v>1547679</v>
      </c>
      <c r="D66" s="39"/>
      <c r="E66" s="74">
        <f>E57+E64</f>
        <v>17648</v>
      </c>
      <c r="F66" s="28"/>
      <c r="G66" s="77"/>
      <c r="H66" s="28"/>
      <c r="I66" s="27"/>
      <c r="J66" s="27"/>
    </row>
    <row r="67" spans="1:10" s="10" customFormat="1" ht="15">
      <c r="A67" s="28"/>
      <c r="B67" s="72"/>
      <c r="C67" s="73"/>
      <c r="D67" s="39"/>
      <c r="E67" s="72"/>
      <c r="F67" s="28"/>
      <c r="G67" s="77"/>
      <c r="H67" s="28"/>
      <c r="I67" s="27"/>
      <c r="J67" s="27"/>
    </row>
    <row r="68" spans="1:10" s="10" customFormat="1" ht="15">
      <c r="A68" s="28" t="s">
        <v>128</v>
      </c>
      <c r="B68" s="79">
        <f>B55/94931</f>
        <v>0.14786529163287018</v>
      </c>
      <c r="C68" s="73"/>
      <c r="D68" s="39"/>
      <c r="E68" s="79">
        <f>E55/94931</f>
        <v>0.15460703036942622</v>
      </c>
      <c r="F68" s="28"/>
      <c r="G68" s="77"/>
      <c r="H68" s="28"/>
      <c r="I68" s="27"/>
      <c r="J68" s="27"/>
    </row>
    <row r="69" spans="1:10" s="10" customFormat="1" ht="15">
      <c r="A69" s="28"/>
      <c r="B69" s="79"/>
      <c r="C69" s="73"/>
      <c r="D69" s="39"/>
      <c r="E69" s="72"/>
      <c r="F69" s="28"/>
      <c r="G69" s="77"/>
      <c r="H69" s="28"/>
      <c r="I69" s="27"/>
      <c r="J69" s="27"/>
    </row>
    <row r="70" spans="1:10" s="10" customFormat="1" ht="15">
      <c r="A70" s="28"/>
      <c r="B70" s="79"/>
      <c r="C70" s="73"/>
      <c r="D70" s="39"/>
      <c r="E70" s="72"/>
      <c r="F70" s="28"/>
      <c r="G70" s="77"/>
      <c r="H70" s="28"/>
      <c r="I70" s="27"/>
      <c r="J70" s="27"/>
    </row>
    <row r="71" spans="1:10" s="10" customFormat="1" ht="15">
      <c r="A71" s="92"/>
      <c r="B71" s="79"/>
      <c r="C71" s="73"/>
      <c r="D71" s="39"/>
      <c r="E71" s="72"/>
      <c r="F71" s="28"/>
      <c r="G71" s="77"/>
      <c r="H71" s="28"/>
      <c r="I71" s="27"/>
      <c r="J71" s="27"/>
    </row>
    <row r="72" spans="1:10" s="10" customFormat="1" ht="15">
      <c r="A72" s="28"/>
      <c r="B72" s="79"/>
      <c r="C72" s="73"/>
      <c r="D72" s="39"/>
      <c r="E72" s="72"/>
      <c r="F72" s="28"/>
      <c r="G72" s="77"/>
      <c r="H72" s="28"/>
      <c r="I72" s="27"/>
      <c r="J72" s="27"/>
    </row>
    <row r="73" spans="1:10" s="10" customFormat="1" ht="5.25" customHeight="1">
      <c r="A73" s="28"/>
      <c r="B73" s="63"/>
      <c r="C73" s="50"/>
      <c r="D73" s="39"/>
      <c r="E73" s="39"/>
      <c r="F73" s="28"/>
      <c r="G73" s="28"/>
      <c r="H73" s="28"/>
      <c r="I73" s="27"/>
      <c r="J73" s="27"/>
    </row>
    <row r="74" spans="1:9" ht="15.75" customHeight="1">
      <c r="A74" s="109" t="str">
        <f>'IS'!A43</f>
        <v>(The accompanying notes and the audited financial statements of the Group for the financial year ended </v>
      </c>
      <c r="B74" s="109"/>
      <c r="C74" s="109"/>
      <c r="D74" s="109"/>
      <c r="E74" s="109"/>
      <c r="F74" s="109"/>
      <c r="G74" s="109"/>
      <c r="H74" s="8"/>
      <c r="I74" s="8"/>
    </row>
    <row r="75" spans="1:9" ht="15" customHeight="1">
      <c r="A75" s="109" t="str">
        <f>'IS'!A44</f>
        <v>31 December 2005 form an integral part of, and should be read in conjunction with this interim financial</v>
      </c>
      <c r="B75" s="107"/>
      <c r="C75" s="107"/>
      <c r="D75" s="107"/>
      <c r="E75" s="107"/>
      <c r="F75" s="107"/>
      <c r="G75" s="107"/>
      <c r="H75" s="8"/>
      <c r="I75" s="8"/>
    </row>
    <row r="76" spans="1:9" ht="15">
      <c r="A76" s="109" t="str">
        <f>'IS'!A45</f>
        <v>statements)</v>
      </c>
      <c r="B76" s="107"/>
      <c r="C76" s="107"/>
      <c r="D76" s="107"/>
      <c r="E76" s="107"/>
      <c r="F76" s="107"/>
      <c r="G76" s="107"/>
      <c r="H76" s="8"/>
      <c r="I76" s="8"/>
    </row>
    <row r="77" ht="27.75" customHeight="1"/>
    <row r="78" spans="2:5" ht="12.75">
      <c r="B78" s="9"/>
      <c r="C78" s="9"/>
      <c r="D78" s="4"/>
      <c r="E78" s="4"/>
    </row>
    <row r="79" spans="2:5" ht="12.75">
      <c r="B79" s="9"/>
      <c r="C79" s="9"/>
      <c r="D79" s="4"/>
      <c r="E79" s="4"/>
    </row>
    <row r="80" ht="27" customHeight="1">
      <c r="H80" s="13"/>
    </row>
    <row r="81" spans="2:5" ht="12.75">
      <c r="B81" s="9"/>
      <c r="C81" s="9"/>
      <c r="D81" s="4"/>
      <c r="E81" s="4"/>
    </row>
    <row r="82" ht="27" customHeight="1"/>
    <row r="83" spans="2:5" ht="12.75">
      <c r="B83" s="9"/>
      <c r="C83" s="9"/>
      <c r="D83" s="4"/>
      <c r="E83" s="4"/>
    </row>
    <row r="84" spans="2:5" ht="12.75">
      <c r="B84" s="9"/>
      <c r="C84" s="9"/>
      <c r="D84" s="4"/>
      <c r="E84" s="4"/>
    </row>
    <row r="85" spans="2:5" ht="12.75">
      <c r="B85" s="9"/>
      <c r="C85" s="9"/>
      <c r="D85" s="4"/>
      <c r="E85" s="4"/>
    </row>
    <row r="86" spans="2:5" ht="12.75">
      <c r="B86" s="9"/>
      <c r="C86" s="9"/>
      <c r="D86" s="4"/>
      <c r="E86" s="4"/>
    </row>
    <row r="87" spans="2:5" ht="12.75">
      <c r="B87" s="9"/>
      <c r="C87" s="9"/>
      <c r="D87" s="4"/>
      <c r="E87" s="4"/>
    </row>
    <row r="88" spans="2:5" ht="12.75">
      <c r="B88" s="9"/>
      <c r="C88" s="9"/>
      <c r="D88" s="4"/>
      <c r="E88" s="4"/>
    </row>
    <row r="89" spans="2:5" ht="12.75">
      <c r="B89" s="9"/>
      <c r="C89" s="9"/>
      <c r="D89" s="4"/>
      <c r="E89" s="4"/>
    </row>
    <row r="90" spans="2:5" ht="12.75">
      <c r="B90" s="9"/>
      <c r="C90" s="9"/>
      <c r="D90" s="4"/>
      <c r="E90" s="4"/>
    </row>
    <row r="91" spans="2:5" ht="12.75">
      <c r="B91" s="9"/>
      <c r="C91" s="9"/>
      <c r="D91" s="4"/>
      <c r="E91" s="4"/>
    </row>
    <row r="92" spans="2:5" ht="12.75">
      <c r="B92" s="9"/>
      <c r="C92" s="9"/>
      <c r="D92" s="4"/>
      <c r="E92" s="4"/>
    </row>
    <row r="93" spans="2:5" ht="12.75">
      <c r="B93" s="9"/>
      <c r="C93" s="9"/>
      <c r="D93" s="4"/>
      <c r="E93" s="4"/>
    </row>
    <row r="94" spans="2:5" ht="12.75">
      <c r="B94" s="9"/>
      <c r="C94" s="9"/>
      <c r="D94" s="4"/>
      <c r="E94" s="4"/>
    </row>
    <row r="95" spans="2:5" ht="12.75">
      <c r="B95" s="9"/>
      <c r="C95" s="9"/>
      <c r="D95" s="4"/>
      <c r="E95" s="4"/>
    </row>
    <row r="96" spans="2:5" ht="12.75">
      <c r="B96" s="9"/>
      <c r="C96" s="9"/>
      <c r="D96" s="4"/>
      <c r="E96" s="4"/>
    </row>
    <row r="97" spans="2:5" ht="12.75">
      <c r="B97" s="9"/>
      <c r="C97" s="9"/>
      <c r="D97" s="4"/>
      <c r="E97" s="4"/>
    </row>
    <row r="98" spans="2:5" ht="12.75">
      <c r="B98" s="9"/>
      <c r="C98" s="9"/>
      <c r="D98" s="4"/>
      <c r="E98" s="4"/>
    </row>
    <row r="99" spans="2:5" ht="12.75">
      <c r="B99" s="9"/>
      <c r="C99" s="9"/>
      <c r="D99" s="4"/>
      <c r="E99" s="4"/>
    </row>
    <row r="100" spans="2:5" ht="12.75">
      <c r="B100" s="9"/>
      <c r="C100" s="9"/>
      <c r="D100" s="4"/>
      <c r="E100" s="4"/>
    </row>
    <row r="101" spans="2:5" ht="12.75">
      <c r="B101" s="9"/>
      <c r="C101" s="9"/>
      <c r="D101" s="4"/>
      <c r="E101" s="4"/>
    </row>
    <row r="102" spans="2:5" ht="12.75">
      <c r="B102" s="9"/>
      <c r="C102" s="9"/>
      <c r="D102" s="4"/>
      <c r="E102" s="4"/>
    </row>
  </sheetData>
  <mergeCells count="3">
    <mergeCell ref="A1:H1"/>
    <mergeCell ref="A2:H2"/>
    <mergeCell ref="A3:H3"/>
  </mergeCells>
  <printOptions/>
  <pageMargins left="1" right="0.25" top="0.41" bottom="0.18" header="0.29" footer="0.31"/>
  <pageSetup fitToHeight="1" fitToWidth="1" horizontalDpi="600" verticalDpi="600" orientation="portrait" paperSize="9" scale="67" r:id="rId1"/>
  <headerFooter alignWithMargins="0">
    <oddFooter>&amp;C&amp;11  - 2 -&amp;R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9"/>
  <sheetViews>
    <sheetView showGridLines="0" zoomScale="75" zoomScaleNormal="75" workbookViewId="0" topLeftCell="A31">
      <selection activeCell="M38" sqref="M38"/>
    </sheetView>
  </sheetViews>
  <sheetFormatPr defaultColWidth="9.140625" defaultRowHeight="12.75"/>
  <cols>
    <col min="1" max="1" width="5.57421875" style="14" customWidth="1"/>
    <col min="2" max="2" width="57.7109375" style="14" customWidth="1"/>
    <col min="3" max="3" width="17.7109375" style="14" customWidth="1"/>
    <col min="4" max="4" width="1.1484375" style="14" customWidth="1"/>
    <col min="5" max="5" width="17.7109375" style="14" customWidth="1"/>
    <col min="6" max="6" width="1.7109375" style="14" customWidth="1"/>
    <col min="7" max="7" width="8.00390625" style="14" customWidth="1"/>
    <col min="8" max="8" width="4.8515625" style="14" customWidth="1"/>
    <col min="9" max="16384" width="8.00390625" style="14" customWidth="1"/>
  </cols>
  <sheetData>
    <row r="1" spans="1:9" ht="16.5">
      <c r="A1" s="183" t="str">
        <f>'BS'!A1</f>
        <v>SERSOL TECHNOLOGIES BERHAD</v>
      </c>
      <c r="B1" s="183"/>
      <c r="C1" s="183"/>
      <c r="D1" s="183"/>
      <c r="E1" s="183"/>
      <c r="F1" s="183"/>
      <c r="G1" s="8"/>
      <c r="H1" s="8"/>
      <c r="I1" s="118"/>
    </row>
    <row r="2" spans="1:256" s="119" customFormat="1" ht="12" customHeight="1">
      <c r="A2" s="18" t="str">
        <f>'BS'!A2</f>
        <v>Company No. 602062-X</v>
      </c>
      <c r="B2" s="18"/>
      <c r="C2" s="18"/>
      <c r="D2" s="18"/>
      <c r="E2" s="18"/>
      <c r="F2" s="18"/>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row>
    <row r="3" spans="1:256" s="119" customFormat="1" ht="12" customHeight="1">
      <c r="A3" s="18" t="s">
        <v>17</v>
      </c>
      <c r="B3" s="18"/>
      <c r="C3" s="18"/>
      <c r="D3" s="18"/>
      <c r="E3" s="18"/>
      <c r="F3" s="18"/>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c r="IU3" s="181"/>
      <c r="IV3" s="181"/>
    </row>
    <row r="4" spans="1:10" ht="15">
      <c r="A4" s="80"/>
      <c r="B4" s="80"/>
      <c r="C4" s="80"/>
      <c r="D4" s="80"/>
      <c r="E4" s="80"/>
      <c r="F4" s="80"/>
      <c r="G4" s="80"/>
      <c r="H4" s="80"/>
      <c r="I4" s="120"/>
      <c r="J4" s="108"/>
    </row>
    <row r="5" spans="1:10" ht="15">
      <c r="A5" s="121" t="s">
        <v>63</v>
      </c>
      <c r="B5" s="121"/>
      <c r="C5" s="29"/>
      <c r="D5" s="29"/>
      <c r="E5" s="29"/>
      <c r="F5" s="29"/>
      <c r="G5" s="29"/>
      <c r="H5" s="29"/>
      <c r="I5" s="29"/>
      <c r="J5" s="108"/>
    </row>
    <row r="6" spans="1:10" ht="15">
      <c r="A6" s="122" t="str">
        <f>'IS'!A8</f>
        <v>30 SEPTEMBER 2006</v>
      </c>
      <c r="B6" s="121"/>
      <c r="C6" s="29"/>
      <c r="D6" s="29"/>
      <c r="E6" s="29"/>
      <c r="F6" s="29"/>
      <c r="G6" s="29"/>
      <c r="H6" s="29"/>
      <c r="I6" s="29"/>
      <c r="J6" s="108"/>
    </row>
    <row r="7" spans="1:10" ht="14.25">
      <c r="A7" s="123" t="s">
        <v>59</v>
      </c>
      <c r="B7" s="108"/>
      <c r="C7" s="108"/>
      <c r="D7" s="108"/>
      <c r="E7" s="108"/>
      <c r="F7" s="108"/>
      <c r="G7" s="108"/>
      <c r="H7" s="108"/>
      <c r="I7" s="108"/>
      <c r="J7" s="108"/>
    </row>
    <row r="8" spans="1:10" s="127" customFormat="1" ht="48.75" customHeight="1">
      <c r="A8" s="124"/>
      <c r="B8" s="124"/>
      <c r="C8" s="125" t="s">
        <v>22</v>
      </c>
      <c r="D8" s="81"/>
      <c r="E8" s="125" t="s">
        <v>23</v>
      </c>
      <c r="F8" s="126"/>
      <c r="G8" s="126"/>
      <c r="H8" s="126"/>
      <c r="I8" s="126"/>
      <c r="J8" s="126"/>
    </row>
    <row r="9" spans="1:10" s="128" customFormat="1" ht="30">
      <c r="A9" s="121"/>
      <c r="B9" s="121"/>
      <c r="C9" s="59" t="str">
        <f>'IS'!C12</f>
        <v>30 September 2006</v>
      </c>
      <c r="D9" s="83"/>
      <c r="E9" s="59" t="str">
        <f>'IS'!D12</f>
        <v>30 September 2005</v>
      </c>
      <c r="F9" s="108"/>
      <c r="G9" s="108"/>
      <c r="H9" s="108"/>
      <c r="I9" s="108"/>
      <c r="J9" s="108"/>
    </row>
    <row r="10" spans="1:10" s="128" customFormat="1" ht="15">
      <c r="A10" s="121"/>
      <c r="B10" s="121"/>
      <c r="C10" s="58" t="s">
        <v>1</v>
      </c>
      <c r="D10" s="81"/>
      <c r="E10" s="58" t="s">
        <v>1</v>
      </c>
      <c r="F10" s="108"/>
      <c r="G10" s="108"/>
      <c r="H10" s="108"/>
      <c r="I10" s="108"/>
      <c r="J10" s="108"/>
    </row>
    <row r="11" spans="1:10" s="128" customFormat="1" ht="0.75" customHeight="1">
      <c r="A11" s="121"/>
      <c r="B11" s="121"/>
      <c r="C11" s="63"/>
      <c r="D11" s="72"/>
      <c r="E11" s="63"/>
      <c r="F11" s="108"/>
      <c r="G11" s="108"/>
      <c r="H11" s="108"/>
      <c r="I11" s="108"/>
      <c r="J11" s="108"/>
    </row>
    <row r="12" spans="1:10" s="128" customFormat="1" ht="15">
      <c r="A12" s="121" t="s">
        <v>105</v>
      </c>
      <c r="B12" s="29"/>
      <c r="C12" s="63"/>
      <c r="D12" s="72"/>
      <c r="E12" s="63"/>
      <c r="F12" s="108"/>
      <c r="G12" s="108"/>
      <c r="H12" s="108"/>
      <c r="I12" s="108"/>
      <c r="J12" s="108"/>
    </row>
    <row r="13" spans="1:10" s="128" customFormat="1" ht="14.25">
      <c r="A13" s="29" t="s">
        <v>102</v>
      </c>
      <c r="B13" s="29"/>
      <c r="C13" s="63">
        <v>-557</v>
      </c>
      <c r="D13" s="89"/>
      <c r="E13" s="93">
        <v>560</v>
      </c>
      <c r="F13" s="108"/>
      <c r="G13" s="108"/>
      <c r="H13" s="108"/>
      <c r="I13" s="108"/>
      <c r="J13" s="108"/>
    </row>
    <row r="14" spans="1:10" s="128" customFormat="1" ht="14.25">
      <c r="A14" s="29" t="s">
        <v>37</v>
      </c>
      <c r="B14" s="29"/>
      <c r="C14" s="63"/>
      <c r="D14" s="89"/>
      <c r="E14" s="93"/>
      <c r="F14" s="108"/>
      <c r="G14" s="108"/>
      <c r="H14" s="108"/>
      <c r="I14" s="108"/>
      <c r="J14" s="108"/>
    </row>
    <row r="15" spans="1:10" s="128" customFormat="1" ht="14.25">
      <c r="A15" s="29" t="s">
        <v>38</v>
      </c>
      <c r="B15" s="29"/>
      <c r="C15" s="63">
        <v>1087</v>
      </c>
      <c r="D15" s="89"/>
      <c r="E15" s="93">
        <v>689</v>
      </c>
      <c r="F15" s="108"/>
      <c r="G15" s="108"/>
      <c r="H15" s="108"/>
      <c r="I15" s="108"/>
      <c r="J15" s="108"/>
    </row>
    <row r="16" spans="1:10" s="128" customFormat="1" ht="14.25">
      <c r="A16" s="29" t="s">
        <v>39</v>
      </c>
      <c r="B16" s="29"/>
      <c r="C16" s="64">
        <v>235</v>
      </c>
      <c r="D16" s="89"/>
      <c r="E16" s="85">
        <v>157</v>
      </c>
      <c r="F16" s="108"/>
      <c r="G16" s="108"/>
      <c r="H16" s="108"/>
      <c r="I16" s="108"/>
      <c r="J16" s="108"/>
    </row>
    <row r="17" spans="1:10" s="128" customFormat="1" ht="14.25">
      <c r="A17" s="29"/>
      <c r="B17" s="29"/>
      <c r="C17" s="63"/>
      <c r="D17" s="89"/>
      <c r="E17" s="93"/>
      <c r="F17" s="108"/>
      <c r="G17" s="108"/>
      <c r="H17" s="108"/>
      <c r="I17" s="108"/>
      <c r="J17" s="108"/>
    </row>
    <row r="18" spans="1:10" s="128" customFormat="1" ht="14.25">
      <c r="A18" s="29" t="s">
        <v>40</v>
      </c>
      <c r="B18" s="29"/>
      <c r="C18" s="63">
        <f>SUM(C13:C17)</f>
        <v>765</v>
      </c>
      <c r="D18" s="89"/>
      <c r="E18" s="63">
        <f>SUM(E13:E17)</f>
        <v>1406</v>
      </c>
      <c r="F18" s="108"/>
      <c r="G18" s="63"/>
      <c r="H18" s="108"/>
      <c r="I18" s="108"/>
      <c r="J18" s="108"/>
    </row>
    <row r="19" spans="1:10" s="128" customFormat="1" ht="14.25">
      <c r="A19" s="29" t="s">
        <v>41</v>
      </c>
      <c r="B19" s="29"/>
      <c r="C19" s="63">
        <v>-2486</v>
      </c>
      <c r="D19" s="89"/>
      <c r="E19" s="93">
        <v>-1674</v>
      </c>
      <c r="F19" s="108"/>
      <c r="G19" s="108"/>
      <c r="H19" s="108"/>
      <c r="I19" s="108"/>
      <c r="J19" s="108"/>
    </row>
    <row r="20" spans="1:10" s="128" customFormat="1" ht="14.25">
      <c r="A20" s="29" t="s">
        <v>53</v>
      </c>
      <c r="B20" s="29"/>
      <c r="C20" s="63">
        <v>-355</v>
      </c>
      <c r="D20" s="89"/>
      <c r="E20" s="93">
        <v>-439</v>
      </c>
      <c r="F20" s="108"/>
      <c r="G20" s="108"/>
      <c r="H20" s="108"/>
      <c r="I20" s="108"/>
      <c r="J20" s="108"/>
    </row>
    <row r="21" spans="1:10" s="128" customFormat="1" ht="14.25">
      <c r="A21" s="29" t="s">
        <v>42</v>
      </c>
      <c r="B21" s="29"/>
      <c r="C21" s="64">
        <v>1176</v>
      </c>
      <c r="D21" s="89"/>
      <c r="E21" s="85">
        <v>1989</v>
      </c>
      <c r="F21" s="108"/>
      <c r="G21" s="108"/>
      <c r="H21" s="108"/>
      <c r="I21" s="108"/>
      <c r="J21" s="108"/>
    </row>
    <row r="22" spans="1:10" s="128" customFormat="1" ht="14.25">
      <c r="A22" s="29"/>
      <c r="B22" s="29"/>
      <c r="C22" s="63"/>
      <c r="D22" s="89"/>
      <c r="E22" s="93"/>
      <c r="F22" s="108"/>
      <c r="G22" s="108"/>
      <c r="H22" s="108"/>
      <c r="I22" s="108"/>
      <c r="J22" s="108"/>
    </row>
    <row r="23" spans="1:10" s="128" customFormat="1" ht="14.25">
      <c r="A23" s="29" t="s">
        <v>104</v>
      </c>
      <c r="B23" s="29"/>
      <c r="C23" s="63">
        <f>SUM(C18:C22)</f>
        <v>-900</v>
      </c>
      <c r="D23" s="89"/>
      <c r="E23" s="63">
        <f>SUM(E18:E22)</f>
        <v>1282</v>
      </c>
      <c r="F23" s="108"/>
      <c r="G23" s="108"/>
      <c r="H23" s="108"/>
      <c r="I23" s="108"/>
      <c r="J23" s="108"/>
    </row>
    <row r="24" spans="1:10" s="128" customFormat="1" ht="14.25">
      <c r="A24" s="29" t="s">
        <v>43</v>
      </c>
      <c r="B24" s="29"/>
      <c r="C24" s="63">
        <v>-256</v>
      </c>
      <c r="D24" s="89"/>
      <c r="E24" s="93">
        <v>-181</v>
      </c>
      <c r="F24" s="108"/>
      <c r="G24" s="108"/>
      <c r="H24" s="108"/>
      <c r="I24" s="108"/>
      <c r="J24" s="108"/>
    </row>
    <row r="25" spans="1:10" s="128" customFormat="1" ht="14.25">
      <c r="A25" s="29" t="s">
        <v>44</v>
      </c>
      <c r="B25" s="29"/>
      <c r="C25" s="64">
        <v>-59</v>
      </c>
      <c r="D25" s="89"/>
      <c r="E25" s="85">
        <v>-245</v>
      </c>
      <c r="F25" s="108"/>
      <c r="G25" s="108"/>
      <c r="H25" s="108"/>
      <c r="I25" s="108"/>
      <c r="J25" s="108"/>
    </row>
    <row r="26" spans="1:10" s="128" customFormat="1" ht="14.25">
      <c r="A26" s="29"/>
      <c r="B26" s="29"/>
      <c r="C26" s="63"/>
      <c r="D26" s="89"/>
      <c r="E26" s="93"/>
      <c r="F26" s="108"/>
      <c r="G26" s="108"/>
      <c r="H26" s="108"/>
      <c r="I26" s="108"/>
      <c r="J26" s="108"/>
    </row>
    <row r="27" spans="1:10" s="128" customFormat="1" ht="14.25">
      <c r="A27" s="29" t="s">
        <v>103</v>
      </c>
      <c r="B27" s="29"/>
      <c r="C27" s="64">
        <f>SUM(C23:C26)</f>
        <v>-1215</v>
      </c>
      <c r="D27" s="89"/>
      <c r="E27" s="64">
        <f>SUM(E23:E26)</f>
        <v>856</v>
      </c>
      <c r="F27" s="108"/>
      <c r="G27" s="108"/>
      <c r="H27" s="108"/>
      <c r="I27" s="108"/>
      <c r="J27" s="108"/>
    </row>
    <row r="28" spans="1:10" s="128" customFormat="1" ht="14.25">
      <c r="A28" s="29"/>
      <c r="B28" s="29"/>
      <c r="C28" s="63"/>
      <c r="D28" s="89"/>
      <c r="E28" s="93"/>
      <c r="F28" s="108"/>
      <c r="G28" s="108"/>
      <c r="H28" s="108"/>
      <c r="I28" s="108"/>
      <c r="J28" s="108"/>
    </row>
    <row r="29" spans="1:10" s="128" customFormat="1" ht="15">
      <c r="A29" s="121" t="str">
        <f>IF(C36&gt;0,"NET CASH FROM INVESTING ACTIVITIES","NET CASH FOR INVESTING ACTIVITIES")</f>
        <v>NET CASH FOR INVESTING ACTIVITIES</v>
      </c>
      <c r="B29" s="29"/>
      <c r="C29" s="63"/>
      <c r="D29" s="89"/>
      <c r="E29" s="93"/>
      <c r="F29" s="108"/>
      <c r="G29" s="108"/>
      <c r="H29" s="108"/>
      <c r="I29" s="108"/>
      <c r="J29" s="108"/>
    </row>
    <row r="30" spans="1:10" s="128" customFormat="1" ht="14.25">
      <c r="A30" s="29" t="s">
        <v>130</v>
      </c>
      <c r="B30" s="29"/>
      <c r="C30" s="63">
        <v>0</v>
      </c>
      <c r="D30" s="89"/>
      <c r="E30" s="93">
        <v>-140</v>
      </c>
      <c r="F30" s="108"/>
      <c r="G30" s="108"/>
      <c r="H30" s="108"/>
      <c r="I30" s="108"/>
      <c r="J30" s="108"/>
    </row>
    <row r="31" spans="1:10" s="128" customFormat="1" ht="14.25">
      <c r="A31" s="29" t="s">
        <v>141</v>
      </c>
      <c r="B31" s="29"/>
      <c r="C31" s="63">
        <v>-273</v>
      </c>
      <c r="D31" s="89"/>
      <c r="E31" s="93">
        <v>-190</v>
      </c>
      <c r="F31" s="108"/>
      <c r="G31" s="108"/>
      <c r="H31" s="108"/>
      <c r="I31" s="108"/>
      <c r="J31" s="108"/>
    </row>
    <row r="32" spans="1:10" s="128" customFormat="1" ht="14.25">
      <c r="A32" s="29" t="s">
        <v>69</v>
      </c>
      <c r="B32" s="29"/>
      <c r="C32" s="63">
        <v>21</v>
      </c>
      <c r="D32" s="89"/>
      <c r="E32" s="93">
        <v>24</v>
      </c>
      <c r="F32" s="108"/>
      <c r="G32" s="108"/>
      <c r="H32" s="108"/>
      <c r="I32" s="108"/>
      <c r="J32" s="108"/>
    </row>
    <row r="33" spans="1:10" s="128" customFormat="1" ht="14.25">
      <c r="A33" s="29" t="s">
        <v>84</v>
      </c>
      <c r="B33" s="29"/>
      <c r="C33" s="63">
        <v>82</v>
      </c>
      <c r="D33" s="89"/>
      <c r="E33" s="93">
        <v>58</v>
      </c>
      <c r="F33" s="108"/>
      <c r="G33" s="108"/>
      <c r="H33" s="108"/>
      <c r="I33" s="108"/>
      <c r="J33" s="108"/>
    </row>
    <row r="34" spans="1:10" s="128" customFormat="1" ht="14.25">
      <c r="A34" s="29" t="s">
        <v>51</v>
      </c>
      <c r="B34" s="29"/>
      <c r="C34" s="64">
        <v>-929</v>
      </c>
      <c r="D34" s="89"/>
      <c r="E34" s="85">
        <v>-2503</v>
      </c>
      <c r="F34" s="108"/>
      <c r="G34" s="108"/>
      <c r="H34" s="108"/>
      <c r="I34" s="108"/>
      <c r="J34" s="108"/>
    </row>
    <row r="35" spans="1:10" s="128" customFormat="1" ht="14.25">
      <c r="A35" s="29"/>
      <c r="B35" s="29"/>
      <c r="C35" s="63"/>
      <c r="D35" s="89"/>
      <c r="E35" s="93"/>
      <c r="F35" s="108"/>
      <c r="G35" s="108"/>
      <c r="H35" s="108"/>
      <c r="I35" s="108"/>
      <c r="J35" s="108"/>
    </row>
    <row r="36" spans="1:10" s="128" customFormat="1" ht="14.25">
      <c r="A36" s="29" t="str">
        <f>IF(C36&gt;0,"NET CASH FROM INVESTING ACTIVITIES"," NET CASH FOR INVESTING ACTIVITIES")</f>
        <v> NET CASH FOR INVESTING ACTIVITIES</v>
      </c>
      <c r="B36" s="29"/>
      <c r="C36" s="64">
        <f>SUM(C30:C35)</f>
        <v>-1099</v>
      </c>
      <c r="D36" s="89"/>
      <c r="E36" s="64">
        <f>SUM(E30:E35)</f>
        <v>-2751</v>
      </c>
      <c r="F36" s="108"/>
      <c r="G36" s="108"/>
      <c r="H36" s="108"/>
      <c r="I36" s="108"/>
      <c r="J36" s="108"/>
    </row>
    <row r="37" spans="1:10" s="128" customFormat="1" ht="14.25">
      <c r="A37" s="29"/>
      <c r="B37" s="29"/>
      <c r="C37" s="63"/>
      <c r="D37" s="89"/>
      <c r="E37" s="93"/>
      <c r="F37" s="108"/>
      <c r="G37" s="108"/>
      <c r="H37" s="108"/>
      <c r="I37" s="108"/>
      <c r="J37" s="108"/>
    </row>
    <row r="38" spans="1:10" s="128" customFormat="1" ht="15">
      <c r="A38" s="121" t="s">
        <v>106</v>
      </c>
      <c r="B38" s="29"/>
      <c r="C38" s="63"/>
      <c r="D38" s="89"/>
      <c r="E38" s="93"/>
      <c r="F38" s="108"/>
      <c r="G38" s="108"/>
      <c r="H38" s="108"/>
      <c r="I38" s="108"/>
      <c r="J38" s="108"/>
    </row>
    <row r="39" spans="1:10" s="128" customFormat="1" ht="14.25">
      <c r="A39" s="29" t="s">
        <v>101</v>
      </c>
      <c r="B39" s="29"/>
      <c r="C39" s="63">
        <v>241</v>
      </c>
      <c r="D39" s="89"/>
      <c r="E39" s="93">
        <v>400</v>
      </c>
      <c r="F39" s="108"/>
      <c r="G39" s="108"/>
      <c r="H39" s="108"/>
      <c r="I39" s="108"/>
      <c r="J39" s="108"/>
    </row>
    <row r="40" spans="1:10" s="128" customFormat="1" ht="14.25">
      <c r="A40" s="29" t="s">
        <v>147</v>
      </c>
      <c r="B40" s="29"/>
      <c r="C40" s="63">
        <v>596</v>
      </c>
      <c r="D40" s="89"/>
      <c r="E40" s="93">
        <v>598</v>
      </c>
      <c r="F40" s="108"/>
      <c r="G40" s="108"/>
      <c r="H40" s="108"/>
      <c r="I40" s="108"/>
      <c r="J40" s="108"/>
    </row>
    <row r="41" spans="1:10" s="128" customFormat="1" ht="14.25">
      <c r="A41" s="29" t="s">
        <v>46</v>
      </c>
      <c r="B41" s="29"/>
      <c r="C41" s="63">
        <v>-321</v>
      </c>
      <c r="D41" s="89"/>
      <c r="E41" s="93">
        <v>-221</v>
      </c>
      <c r="F41" s="108"/>
      <c r="G41" s="108"/>
      <c r="H41" s="108"/>
      <c r="I41" s="108"/>
      <c r="J41" s="108"/>
    </row>
    <row r="42" spans="1:10" s="128" customFormat="1" ht="14.25">
      <c r="A42" s="29" t="s">
        <v>85</v>
      </c>
      <c r="B42" s="29"/>
      <c r="C42" s="63">
        <v>1000</v>
      </c>
      <c r="D42" s="89"/>
      <c r="E42" s="93">
        <v>1278</v>
      </c>
      <c r="F42" s="108"/>
      <c r="G42" s="108"/>
      <c r="H42" s="108"/>
      <c r="I42" s="108"/>
      <c r="J42" s="108"/>
    </row>
    <row r="43" spans="1:10" s="128" customFormat="1" ht="14.25">
      <c r="A43" s="29" t="s">
        <v>45</v>
      </c>
      <c r="B43" s="29"/>
      <c r="C43" s="64">
        <v>-574</v>
      </c>
      <c r="D43" s="89"/>
      <c r="E43" s="85">
        <v>-312</v>
      </c>
      <c r="F43" s="108"/>
      <c r="G43" s="108"/>
      <c r="H43" s="108"/>
      <c r="I43" s="108"/>
      <c r="J43" s="108"/>
    </row>
    <row r="44" spans="1:10" s="128" customFormat="1" ht="14.25">
      <c r="A44" s="129"/>
      <c r="B44" s="129"/>
      <c r="C44" s="72"/>
      <c r="D44" s="89"/>
      <c r="E44" s="89"/>
      <c r="F44" s="108"/>
      <c r="G44" s="108"/>
      <c r="H44" s="108"/>
      <c r="I44" s="108"/>
      <c r="J44" s="108"/>
    </row>
    <row r="45" spans="1:10" s="128" customFormat="1" ht="14.25">
      <c r="A45" s="29" t="s">
        <v>107</v>
      </c>
      <c r="B45" s="29"/>
      <c r="C45" s="64">
        <f>SUM(C39:C44)</f>
        <v>942</v>
      </c>
      <c r="D45" s="89"/>
      <c r="E45" s="64">
        <f>SUM(E39:E44)</f>
        <v>1743</v>
      </c>
      <c r="F45" s="108"/>
      <c r="G45" s="108"/>
      <c r="H45" s="108"/>
      <c r="I45" s="108"/>
      <c r="J45" s="108"/>
    </row>
    <row r="46" spans="1:10" s="128" customFormat="1" ht="14.25">
      <c r="A46" s="29"/>
      <c r="B46" s="29"/>
      <c r="C46" s="72"/>
      <c r="D46" s="89"/>
      <c r="E46" s="89"/>
      <c r="F46" s="108"/>
      <c r="G46" s="108"/>
      <c r="H46" s="108"/>
      <c r="I46" s="108"/>
      <c r="J46" s="108"/>
    </row>
    <row r="47" spans="1:10" s="128" customFormat="1" ht="14.25">
      <c r="A47" s="29" t="s">
        <v>108</v>
      </c>
      <c r="B47" s="29"/>
      <c r="C47" s="72">
        <f>C27+C36+C45</f>
        <v>-1372</v>
      </c>
      <c r="D47" s="89"/>
      <c r="E47" s="72">
        <f>E27+E36+E45</f>
        <v>-152</v>
      </c>
      <c r="F47" s="108"/>
      <c r="G47" s="108"/>
      <c r="H47" s="108"/>
      <c r="I47" s="108"/>
      <c r="J47" s="108"/>
    </row>
    <row r="48" spans="1:10" s="128" customFormat="1" ht="14.25">
      <c r="A48" s="29"/>
      <c r="B48" s="29"/>
      <c r="C48" s="72"/>
      <c r="D48" s="89"/>
      <c r="E48" s="93"/>
      <c r="F48" s="108"/>
      <c r="G48" s="108"/>
      <c r="H48" s="108"/>
      <c r="I48" s="108"/>
      <c r="J48" s="108"/>
    </row>
    <row r="49" spans="1:10" s="128" customFormat="1" ht="14.25">
      <c r="A49" s="29" t="s">
        <v>86</v>
      </c>
      <c r="B49" s="29"/>
      <c r="C49" s="72">
        <v>77</v>
      </c>
      <c r="D49" s="89"/>
      <c r="E49" s="93">
        <v>-102</v>
      </c>
      <c r="F49" s="108"/>
      <c r="G49" s="108"/>
      <c r="H49" s="108"/>
      <c r="I49" s="108"/>
      <c r="J49" s="108"/>
    </row>
    <row r="50" spans="1:10" s="128" customFormat="1" ht="14.25">
      <c r="A50" s="29"/>
      <c r="B50" s="29"/>
      <c r="C50" s="72"/>
      <c r="D50" s="89"/>
      <c r="E50" s="89"/>
      <c r="F50" s="108"/>
      <c r="G50" s="108"/>
      <c r="H50" s="108"/>
      <c r="I50" s="108"/>
      <c r="J50" s="108"/>
    </row>
    <row r="51" spans="1:10" s="128" customFormat="1" ht="14.25">
      <c r="A51" s="29" t="s">
        <v>16</v>
      </c>
      <c r="B51" s="29"/>
      <c r="C51" s="85">
        <v>2230</v>
      </c>
      <c r="D51" s="89"/>
      <c r="E51" s="85">
        <v>3199</v>
      </c>
      <c r="F51" s="108"/>
      <c r="G51" s="108"/>
      <c r="H51" s="108"/>
      <c r="I51" s="108"/>
      <c r="J51" s="108"/>
    </row>
    <row r="52" spans="1:10" s="128" customFormat="1" ht="14.25">
      <c r="A52" s="29"/>
      <c r="B52" s="29"/>
      <c r="C52" s="72"/>
      <c r="D52" s="89"/>
      <c r="E52" s="89"/>
      <c r="F52" s="108"/>
      <c r="G52" s="108"/>
      <c r="H52" s="108"/>
      <c r="I52" s="108"/>
      <c r="J52" s="108"/>
    </row>
    <row r="53" spans="1:10" s="128" customFormat="1" ht="15" thickBot="1">
      <c r="A53" s="29" t="s">
        <v>67</v>
      </c>
      <c r="B53" s="29"/>
      <c r="C53" s="84">
        <f>SUM(C47:C51)</f>
        <v>935</v>
      </c>
      <c r="D53" s="89"/>
      <c r="E53" s="84">
        <f>SUM(E47:E51)</f>
        <v>2945</v>
      </c>
      <c r="F53" s="108"/>
      <c r="G53" s="108"/>
      <c r="H53" s="108"/>
      <c r="I53" s="108"/>
      <c r="J53" s="108"/>
    </row>
    <row r="54" spans="1:10" s="128" customFormat="1" ht="6.75" customHeight="1">
      <c r="A54" s="29"/>
      <c r="B54" s="121"/>
      <c r="C54" s="50"/>
      <c r="D54" s="94"/>
      <c r="E54" s="93"/>
      <c r="F54" s="108"/>
      <c r="G54" s="108"/>
      <c r="H54" s="108"/>
      <c r="I54" s="108"/>
      <c r="J54" s="108"/>
    </row>
    <row r="55" spans="1:10" s="128" customFormat="1" ht="17.25" customHeight="1" hidden="1">
      <c r="A55" s="22" t="s">
        <v>62</v>
      </c>
      <c r="B55" s="120"/>
      <c r="C55" s="73"/>
      <c r="D55" s="73"/>
      <c r="E55" s="72"/>
      <c r="F55" s="108"/>
      <c r="G55" s="108"/>
      <c r="H55" s="108"/>
      <c r="I55" s="108"/>
      <c r="J55" s="108"/>
    </row>
    <row r="56" spans="1:10" s="128" customFormat="1" ht="17.25" customHeight="1">
      <c r="A56" s="22" t="s">
        <v>70</v>
      </c>
      <c r="B56" s="22"/>
      <c r="C56" s="22"/>
      <c r="D56" s="22"/>
      <c r="E56" s="22"/>
      <c r="F56" s="108"/>
      <c r="G56" s="108"/>
      <c r="H56" s="108"/>
      <c r="I56" s="108"/>
      <c r="J56" s="108"/>
    </row>
    <row r="57" spans="1:10" s="128" customFormat="1" ht="12.75" customHeight="1">
      <c r="A57" s="22"/>
      <c r="B57" s="22"/>
      <c r="C57" s="22"/>
      <c r="D57" s="22"/>
      <c r="E57" s="22"/>
      <c r="F57" s="108"/>
      <c r="G57" s="108"/>
      <c r="H57" s="108"/>
      <c r="I57" s="108"/>
      <c r="J57" s="108"/>
    </row>
    <row r="58" spans="1:10" s="128" customFormat="1" ht="12.75" customHeight="1">
      <c r="A58" s="22"/>
      <c r="B58" s="22"/>
      <c r="C58" s="130" t="s">
        <v>1</v>
      </c>
      <c r="D58" s="22"/>
      <c r="E58" s="130" t="s">
        <v>1</v>
      </c>
      <c r="F58" s="108"/>
      <c r="G58" s="108"/>
      <c r="H58" s="108"/>
      <c r="I58" s="108"/>
      <c r="J58" s="108"/>
    </row>
    <row r="59" spans="1:10" s="128" customFormat="1" ht="12.75" customHeight="1">
      <c r="A59" s="22"/>
      <c r="B59" s="22" t="s">
        <v>68</v>
      </c>
      <c r="C59" s="131">
        <v>620</v>
      </c>
      <c r="D59" s="22"/>
      <c r="E59" s="131">
        <v>948</v>
      </c>
      <c r="F59" s="108"/>
      <c r="G59" s="108"/>
      <c r="H59" s="108"/>
      <c r="I59" s="108"/>
      <c r="J59" s="108"/>
    </row>
    <row r="60" spans="1:10" s="128" customFormat="1" ht="12.75" customHeight="1">
      <c r="A60" s="22"/>
      <c r="B60" s="22" t="s">
        <v>5</v>
      </c>
      <c r="C60" s="131">
        <v>520</v>
      </c>
      <c r="D60" s="22"/>
      <c r="E60" s="131">
        <v>1999</v>
      </c>
      <c r="F60" s="108"/>
      <c r="G60" s="108"/>
      <c r="H60" s="108"/>
      <c r="I60" s="108"/>
      <c r="J60" s="108"/>
    </row>
    <row r="61" spans="1:10" s="128" customFormat="1" ht="12.75" customHeight="1">
      <c r="A61" s="22"/>
      <c r="B61" s="22" t="s">
        <v>77</v>
      </c>
      <c r="C61" s="131">
        <v>-205</v>
      </c>
      <c r="D61" s="22"/>
      <c r="E61" s="131">
        <v>-2</v>
      </c>
      <c r="F61" s="108"/>
      <c r="G61" s="108"/>
      <c r="H61" s="108"/>
      <c r="I61" s="108"/>
      <c r="J61" s="108"/>
    </row>
    <row r="62" spans="1:10" s="128" customFormat="1" ht="12.75" customHeight="1" thickBot="1">
      <c r="A62" s="22"/>
      <c r="B62" s="22"/>
      <c r="C62" s="111">
        <f>SUM(C59:C61)</f>
        <v>935</v>
      </c>
      <c r="D62" s="22"/>
      <c r="E62" s="111">
        <f>SUM(E59:E61)</f>
        <v>2945</v>
      </c>
      <c r="F62" s="108"/>
      <c r="G62" s="108"/>
      <c r="H62" s="108"/>
      <c r="I62" s="108"/>
      <c r="J62" s="108"/>
    </row>
    <row r="63" spans="1:10" s="128" customFormat="1" ht="13.5" customHeight="1" thickTop="1">
      <c r="A63" s="22"/>
      <c r="B63" s="22"/>
      <c r="C63" s="22"/>
      <c r="D63" s="22"/>
      <c r="E63" s="22"/>
      <c r="F63" s="108"/>
      <c r="G63" s="108"/>
      <c r="H63" s="108"/>
      <c r="I63" s="108"/>
      <c r="J63" s="108"/>
    </row>
    <row r="64" spans="1:10" s="128" customFormat="1" ht="15.75" customHeight="1">
      <c r="A64" s="107" t="str">
        <f>'BS'!A74</f>
        <v>(The accompanying notes and the audited financial statements of the Group for the financial year ended </v>
      </c>
      <c r="B64" s="107"/>
      <c r="C64" s="107"/>
      <c r="D64" s="107"/>
      <c r="E64" s="107"/>
      <c r="F64" s="107"/>
      <c r="G64" s="107"/>
      <c r="H64" s="8"/>
      <c r="I64" s="8"/>
      <c r="J64" s="108"/>
    </row>
    <row r="65" spans="1:10" ht="15">
      <c r="A65" s="107" t="str">
        <f>'BS'!A75</f>
        <v>31 December 2005 form an integral part of, and should be read in conjunction with this interim financial</v>
      </c>
      <c r="B65" s="107"/>
      <c r="C65" s="107"/>
      <c r="D65" s="107"/>
      <c r="E65" s="107"/>
      <c r="F65" s="107"/>
      <c r="G65" s="107"/>
      <c r="H65" s="8"/>
      <c r="I65" s="8"/>
      <c r="J65" s="108"/>
    </row>
    <row r="66" spans="1:10" ht="19.5" customHeight="1">
      <c r="A66" s="184" t="str">
        <f>'BS'!A76</f>
        <v>statements)</v>
      </c>
      <c r="B66" s="185"/>
      <c r="C66" s="185"/>
      <c r="D66" s="185"/>
      <c r="E66" s="185"/>
      <c r="F66" s="185"/>
      <c r="G66" s="185"/>
      <c r="H66" s="108"/>
      <c r="I66" s="108"/>
      <c r="J66" s="108"/>
    </row>
    <row r="67" ht="15.75" customHeight="1"/>
    <row r="68" spans="1:8" ht="27.75" customHeight="1">
      <c r="A68" s="182"/>
      <c r="B68" s="182"/>
      <c r="C68" s="182"/>
      <c r="D68" s="182"/>
      <c r="E68" s="182"/>
      <c r="F68" s="132"/>
      <c r="G68" s="132"/>
      <c r="H68" s="132"/>
    </row>
    <row r="69" spans="9:10" ht="15" customHeight="1">
      <c r="I69" s="133"/>
      <c r="J69" s="133"/>
    </row>
  </sheetData>
  <mergeCells count="103">
    <mergeCell ref="G2:K2"/>
    <mergeCell ref="A68:E68"/>
    <mergeCell ref="A1:F1"/>
    <mergeCell ref="L2:P2"/>
    <mergeCell ref="G3:K3"/>
    <mergeCell ref="L3:P3"/>
    <mergeCell ref="A66:G66"/>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HX2:IB2"/>
    <mergeCell ref="IC2:IG2"/>
    <mergeCell ref="IH2:IL2"/>
    <mergeCell ref="IM2:IQ2"/>
    <mergeCell ref="IR2:IV2"/>
    <mergeCell ref="Q3:U3"/>
    <mergeCell ref="V3:Z3"/>
    <mergeCell ref="AA3:AE3"/>
    <mergeCell ref="AF3:AJ3"/>
    <mergeCell ref="AK3:AO3"/>
    <mergeCell ref="AP3:AT3"/>
    <mergeCell ref="AU3:AY3"/>
    <mergeCell ref="AZ3:BD3"/>
    <mergeCell ref="BE3:BI3"/>
    <mergeCell ref="BJ3:BN3"/>
    <mergeCell ref="BO3:BS3"/>
    <mergeCell ref="BT3:BX3"/>
    <mergeCell ref="BY3:CC3"/>
    <mergeCell ref="CD3:CH3"/>
    <mergeCell ref="CI3:CM3"/>
    <mergeCell ref="CN3:CR3"/>
    <mergeCell ref="CS3:CW3"/>
    <mergeCell ref="CX3:DB3"/>
    <mergeCell ref="DC3:DG3"/>
    <mergeCell ref="DH3:DL3"/>
    <mergeCell ref="DM3:DQ3"/>
    <mergeCell ref="DR3:DV3"/>
    <mergeCell ref="DW3:EA3"/>
    <mergeCell ref="EB3:EF3"/>
    <mergeCell ref="EG3:EK3"/>
    <mergeCell ref="EL3:EP3"/>
    <mergeCell ref="EQ3:EU3"/>
    <mergeCell ref="EV3:EZ3"/>
    <mergeCell ref="FA3:FE3"/>
    <mergeCell ref="FF3:FJ3"/>
    <mergeCell ref="FK3:FO3"/>
    <mergeCell ref="FP3:FT3"/>
    <mergeCell ref="FU3:FY3"/>
    <mergeCell ref="FZ3:GD3"/>
    <mergeCell ref="GE3:GI3"/>
    <mergeCell ref="GJ3:GN3"/>
    <mergeCell ref="GO3:GS3"/>
    <mergeCell ref="GT3:GX3"/>
    <mergeCell ref="GY3:HC3"/>
    <mergeCell ref="HD3:HH3"/>
    <mergeCell ref="HI3:HM3"/>
    <mergeCell ref="HN3:HR3"/>
    <mergeCell ref="IM3:IQ3"/>
    <mergeCell ref="IR3:IV3"/>
    <mergeCell ref="HS3:HW3"/>
    <mergeCell ref="HX3:IB3"/>
    <mergeCell ref="IC3:IG3"/>
    <mergeCell ref="IH3:IL3"/>
  </mergeCells>
  <printOptions horizontalCentered="1"/>
  <pageMargins left="0" right="0" top="0.32" bottom="0.23" header="0.17" footer="0.26"/>
  <pageSetup fitToHeight="1" fitToWidth="1" horizontalDpi="600" verticalDpi="600" orientation="portrait" paperSize="9" scale="82" r:id="rId1"/>
  <headerFooter alignWithMargins="0">
    <oddFooter>&amp;C&amp;11 - 3 - &amp;R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3"/>
  <sheetViews>
    <sheetView showGridLines="0" view="pageBreakPreview" zoomScale="75" zoomScaleNormal="75" zoomScaleSheetLayoutView="75" workbookViewId="0" topLeftCell="A17">
      <selection activeCell="K24" sqref="K24"/>
    </sheetView>
  </sheetViews>
  <sheetFormatPr defaultColWidth="9.140625" defaultRowHeight="12.75"/>
  <cols>
    <col min="1" max="1" width="39.7109375" style="14" customWidth="1"/>
    <col min="2" max="2" width="8.7109375" style="14" customWidth="1"/>
    <col min="3" max="3" width="10.8515625" style="14" customWidth="1"/>
    <col min="4" max="4" width="13.8515625" style="14" customWidth="1"/>
    <col min="5" max="5" width="14.00390625" style="14" customWidth="1"/>
    <col min="6" max="6" width="12.28125" style="158" customWidth="1"/>
    <col min="7" max="7" width="12.28125" style="140" customWidth="1"/>
    <col min="8" max="8" width="10.28125" style="14" customWidth="1"/>
    <col min="9" max="9" width="11.00390625" style="140" customWidth="1"/>
    <col min="10" max="10" width="12.421875" style="14" customWidth="1"/>
    <col min="11" max="11" width="10.7109375" style="14" customWidth="1"/>
    <col min="12" max="12" width="10.421875" style="14" customWidth="1"/>
    <col min="13" max="13" width="0.2890625" style="14" hidden="1" customWidth="1"/>
    <col min="14" max="14" width="9.7109375" style="14" customWidth="1"/>
    <col min="15" max="15" width="8.7109375" style="14" customWidth="1"/>
    <col min="16" max="16" width="10.00390625" style="14" customWidth="1"/>
    <col min="17" max="16384" width="8.00390625" style="14" customWidth="1"/>
  </cols>
  <sheetData>
    <row r="1" spans="1:16" s="8" customFormat="1" ht="18.75">
      <c r="A1" s="187" t="str">
        <f>Cashflow!A1</f>
        <v>SERSOL TECHNOLOGIES BERHAD</v>
      </c>
      <c r="B1" s="187"/>
      <c r="C1" s="187"/>
      <c r="D1" s="187"/>
      <c r="E1" s="187"/>
      <c r="F1" s="187"/>
      <c r="G1" s="187"/>
      <c r="H1" s="187"/>
      <c r="I1" s="187"/>
      <c r="J1" s="187"/>
      <c r="K1" s="187"/>
      <c r="L1" s="187"/>
      <c r="M1" s="142"/>
      <c r="N1" s="143"/>
      <c r="O1" s="143"/>
      <c r="P1" s="143"/>
    </row>
    <row r="2" spans="1:16" s="8" customFormat="1" ht="12.75">
      <c r="A2" s="188" t="str">
        <f>Cashflow!A2</f>
        <v>Company No. 602062-X</v>
      </c>
      <c r="B2" s="188"/>
      <c r="C2" s="188"/>
      <c r="D2" s="188"/>
      <c r="E2" s="188"/>
      <c r="F2" s="188"/>
      <c r="G2" s="188"/>
      <c r="H2" s="188"/>
      <c r="I2" s="188"/>
      <c r="J2" s="188"/>
      <c r="K2" s="188"/>
      <c r="L2" s="188"/>
      <c r="M2" s="188"/>
      <c r="N2" s="144"/>
      <c r="O2" s="144"/>
      <c r="P2" s="144"/>
    </row>
    <row r="3" spans="1:13" s="8" customFormat="1" ht="12.75">
      <c r="A3" s="26" t="s">
        <v>17</v>
      </c>
      <c r="B3" s="26"/>
      <c r="C3" s="26"/>
      <c r="D3" s="26"/>
      <c r="E3" s="26"/>
      <c r="F3" s="145"/>
      <c r="G3" s="26"/>
      <c r="H3" s="26"/>
      <c r="I3" s="26"/>
      <c r="J3" s="26"/>
      <c r="K3" s="26"/>
      <c r="L3" s="26"/>
      <c r="M3" s="146"/>
    </row>
    <row r="4" spans="1:13" s="8" customFormat="1" ht="14.25">
      <c r="A4" s="147"/>
      <c r="B4" s="147"/>
      <c r="F4" s="141"/>
      <c r="M4" s="118"/>
    </row>
    <row r="5" spans="1:13" s="8" customFormat="1" ht="12.75">
      <c r="A5" s="148"/>
      <c r="B5" s="148"/>
      <c r="F5" s="141"/>
      <c r="M5" s="118"/>
    </row>
    <row r="6" spans="1:16" s="12" customFormat="1" ht="27" customHeight="1">
      <c r="A6" s="80"/>
      <c r="B6" s="80"/>
      <c r="C6" s="80"/>
      <c r="D6" s="80"/>
      <c r="E6" s="80"/>
      <c r="F6" s="149"/>
      <c r="G6" s="80"/>
      <c r="H6" s="80"/>
      <c r="I6" s="80"/>
      <c r="J6" s="80"/>
      <c r="K6" s="80"/>
      <c r="L6" s="80"/>
      <c r="M6" s="120"/>
      <c r="N6" s="80"/>
      <c r="O6" s="80"/>
      <c r="P6" s="80"/>
    </row>
    <row r="7" spans="1:16" s="8" customFormat="1" ht="15">
      <c r="A7" s="121" t="s">
        <v>120</v>
      </c>
      <c r="B7" s="121"/>
      <c r="C7" s="29"/>
      <c r="D7" s="29"/>
      <c r="E7" s="29"/>
      <c r="F7" s="150"/>
      <c r="G7" s="29"/>
      <c r="H7" s="29"/>
      <c r="I7" s="29"/>
      <c r="J7" s="29"/>
      <c r="K7" s="29"/>
      <c r="L7" s="29"/>
      <c r="M7" s="29"/>
      <c r="N7" s="29"/>
      <c r="O7" s="29"/>
      <c r="P7" s="29"/>
    </row>
    <row r="8" spans="1:16" ht="3.75" customHeight="1">
      <c r="A8" s="108"/>
      <c r="B8" s="108"/>
      <c r="C8" s="108"/>
      <c r="D8" s="108"/>
      <c r="E8" s="108"/>
      <c r="F8" s="151"/>
      <c r="G8" s="108"/>
      <c r="H8" s="108"/>
      <c r="I8" s="108"/>
      <c r="J8" s="108"/>
      <c r="K8" s="108"/>
      <c r="L8" s="108"/>
      <c r="M8" s="108"/>
      <c r="N8" s="108"/>
      <c r="O8" s="108"/>
      <c r="P8" s="108"/>
    </row>
    <row r="9" spans="1:16" ht="16.5" customHeight="1">
      <c r="A9" s="152" t="str">
        <f>Cashflow!A6</f>
        <v>30 SEPTEMBER 2006</v>
      </c>
      <c r="B9" s="121"/>
      <c r="C9" s="108"/>
      <c r="D9" s="108"/>
      <c r="E9" s="108"/>
      <c r="F9" s="151"/>
      <c r="G9" s="108"/>
      <c r="H9" s="108"/>
      <c r="I9" s="108"/>
      <c r="J9" s="108"/>
      <c r="K9" s="108"/>
      <c r="L9" s="121"/>
      <c r="M9" s="108"/>
      <c r="N9" s="108"/>
      <c r="O9" s="108"/>
      <c r="P9" s="108"/>
    </row>
    <row r="10" spans="1:16" ht="16.5" customHeight="1">
      <c r="A10" s="121" t="s">
        <v>59</v>
      </c>
      <c r="B10" s="121"/>
      <c r="C10" s="108"/>
      <c r="D10" s="108"/>
      <c r="E10" s="108"/>
      <c r="F10" s="151"/>
      <c r="G10" s="108"/>
      <c r="H10" s="108"/>
      <c r="I10" s="108"/>
      <c r="J10" s="108"/>
      <c r="K10" s="108"/>
      <c r="L10" s="108"/>
      <c r="M10" s="108"/>
      <c r="N10" s="108"/>
      <c r="O10" s="108"/>
      <c r="P10" s="108"/>
    </row>
    <row r="11" spans="1:16" ht="16.5" customHeight="1">
      <c r="A11" s="121"/>
      <c r="B11" s="121"/>
      <c r="C11" s="108"/>
      <c r="D11" s="108"/>
      <c r="E11" s="108"/>
      <c r="F11" s="151"/>
      <c r="G11" s="108"/>
      <c r="H11" s="108"/>
      <c r="I11" s="108"/>
      <c r="J11" s="108"/>
      <c r="K11" s="108"/>
      <c r="L11" s="108"/>
      <c r="M11" s="108"/>
      <c r="N11" s="108"/>
      <c r="O11" s="108"/>
      <c r="P11" s="108"/>
    </row>
    <row r="12" spans="1:16" ht="16.5" customHeight="1">
      <c r="A12" s="121"/>
      <c r="B12" s="121"/>
      <c r="C12" s="189" t="s">
        <v>126</v>
      </c>
      <c r="D12" s="189"/>
      <c r="E12" s="189"/>
      <c r="F12" s="189"/>
      <c r="G12" s="189"/>
      <c r="H12" s="189"/>
      <c r="I12" s="137" t="s">
        <v>90</v>
      </c>
      <c r="J12" s="137" t="s">
        <v>12</v>
      </c>
      <c r="K12" s="108"/>
      <c r="L12" s="108"/>
      <c r="M12" s="108"/>
      <c r="N12" s="108"/>
      <c r="O12" s="108"/>
      <c r="P12" s="108"/>
    </row>
    <row r="13" spans="1:16" ht="15">
      <c r="A13" s="82"/>
      <c r="B13" s="82"/>
      <c r="C13" s="189" t="s">
        <v>111</v>
      </c>
      <c r="D13" s="189"/>
      <c r="E13" s="189"/>
      <c r="F13" s="189" t="s">
        <v>110</v>
      </c>
      <c r="G13" s="189"/>
      <c r="H13" s="108"/>
      <c r="I13" s="137" t="s">
        <v>91</v>
      </c>
      <c r="J13" s="137" t="s">
        <v>112</v>
      </c>
      <c r="K13" s="108"/>
      <c r="L13" s="108"/>
      <c r="M13" s="108"/>
      <c r="N13" s="108"/>
      <c r="O13" s="108"/>
      <c r="P13" s="108"/>
    </row>
    <row r="14" spans="1:16" s="153" customFormat="1" ht="15">
      <c r="A14" s="32"/>
      <c r="B14" s="32"/>
      <c r="E14" s="137" t="s">
        <v>87</v>
      </c>
      <c r="K14" s="86"/>
      <c r="L14" s="86"/>
      <c r="M14" s="86"/>
      <c r="N14" s="86"/>
      <c r="O14" s="86"/>
      <c r="P14" s="86"/>
    </row>
    <row r="15" spans="1:16" s="153" customFormat="1" ht="15">
      <c r="A15" s="32"/>
      <c r="C15" s="137" t="s">
        <v>113</v>
      </c>
      <c r="D15" s="137" t="s">
        <v>113</v>
      </c>
      <c r="E15" s="137" t="s">
        <v>88</v>
      </c>
      <c r="F15" s="137"/>
      <c r="G15" s="137" t="s">
        <v>115</v>
      </c>
      <c r="H15" s="137"/>
      <c r="J15" s="137" t="s">
        <v>92</v>
      </c>
      <c r="K15" s="86"/>
      <c r="L15" s="86"/>
      <c r="M15" s="86"/>
      <c r="N15" s="86"/>
      <c r="O15" s="86"/>
      <c r="P15" s="86"/>
    </row>
    <row r="16" spans="1:16" s="153" customFormat="1" ht="15">
      <c r="A16" s="32"/>
      <c r="B16" s="58" t="s">
        <v>118</v>
      </c>
      <c r="C16" s="137" t="s">
        <v>117</v>
      </c>
      <c r="D16" s="137" t="s">
        <v>114</v>
      </c>
      <c r="E16" s="137" t="s">
        <v>89</v>
      </c>
      <c r="F16" s="137" t="s">
        <v>78</v>
      </c>
      <c r="G16" s="137" t="s">
        <v>116</v>
      </c>
      <c r="H16" s="137" t="s">
        <v>12</v>
      </c>
      <c r="I16" s="137"/>
      <c r="J16" s="137"/>
      <c r="K16" s="86"/>
      <c r="L16" s="86"/>
      <c r="M16" s="86"/>
      <c r="N16" s="86"/>
      <c r="O16" s="86"/>
      <c r="P16" s="86"/>
    </row>
    <row r="17" spans="1:16" s="153" customFormat="1" ht="15">
      <c r="A17" s="32"/>
      <c r="B17" s="32"/>
      <c r="C17" s="137" t="s">
        <v>1</v>
      </c>
      <c r="D17" s="137" t="s">
        <v>1</v>
      </c>
      <c r="E17" s="137" t="s">
        <v>1</v>
      </c>
      <c r="F17" s="137" t="s">
        <v>1</v>
      </c>
      <c r="G17" s="137" t="s">
        <v>1</v>
      </c>
      <c r="H17" s="137" t="s">
        <v>1</v>
      </c>
      <c r="I17" s="137" t="s">
        <v>1</v>
      </c>
      <c r="J17" s="137" t="s">
        <v>1</v>
      </c>
      <c r="K17" s="86"/>
      <c r="L17" s="86"/>
      <c r="M17" s="86"/>
      <c r="N17" s="86"/>
      <c r="O17" s="86"/>
      <c r="P17" s="86"/>
    </row>
    <row r="18" spans="1:16" s="114" customFormat="1" ht="16.5" customHeight="1">
      <c r="A18" s="186" t="s">
        <v>121</v>
      </c>
      <c r="B18" s="186"/>
      <c r="C18" s="116">
        <v>9493</v>
      </c>
      <c r="D18" s="116">
        <v>3538</v>
      </c>
      <c r="E18" s="117">
        <v>-82</v>
      </c>
      <c r="F18" s="117">
        <v>273</v>
      </c>
      <c r="G18" s="117">
        <v>125</v>
      </c>
      <c r="H18" s="117">
        <f>SUM(C18:G18)</f>
        <v>13347</v>
      </c>
      <c r="I18" s="117">
        <v>520</v>
      </c>
      <c r="J18" s="117">
        <f>SUM(H18:I18)</f>
        <v>13867</v>
      </c>
      <c r="K18" s="87"/>
      <c r="L18" s="113"/>
      <c r="M18" s="113"/>
      <c r="N18" s="113"/>
      <c r="O18" s="113"/>
      <c r="P18" s="113"/>
    </row>
    <row r="19" spans="1:16" s="114" customFormat="1" ht="16.5" customHeight="1">
      <c r="A19" s="154" t="s">
        <v>109</v>
      </c>
      <c r="B19" s="155" t="s">
        <v>119</v>
      </c>
      <c r="C19" s="139">
        <v>0</v>
      </c>
      <c r="D19" s="139">
        <v>0</v>
      </c>
      <c r="E19" s="139">
        <v>0</v>
      </c>
      <c r="F19" s="139">
        <v>0</v>
      </c>
      <c r="G19" s="139">
        <v>1330</v>
      </c>
      <c r="H19" s="139">
        <f>SUM(C19:G19)</f>
        <v>1330</v>
      </c>
      <c r="I19" s="139">
        <v>0</v>
      </c>
      <c r="J19" s="139">
        <f>SUM(H19:I19)</f>
        <v>1330</v>
      </c>
      <c r="K19" s="87"/>
      <c r="L19" s="113"/>
      <c r="M19" s="113"/>
      <c r="N19" s="113"/>
      <c r="O19" s="113"/>
      <c r="P19" s="113"/>
    </row>
    <row r="20" spans="1:16" s="114" customFormat="1" ht="16.5" customHeight="1">
      <c r="A20" s="186" t="s">
        <v>122</v>
      </c>
      <c r="B20" s="186"/>
      <c r="C20" s="138">
        <f>SUM(C18:C19)</f>
        <v>9493</v>
      </c>
      <c r="D20" s="138">
        <f aca="true" t="shared" si="0" ref="D20:J20">SUM(D18:D19)</f>
        <v>3538</v>
      </c>
      <c r="E20" s="138">
        <f t="shared" si="0"/>
        <v>-82</v>
      </c>
      <c r="F20" s="138">
        <f t="shared" si="0"/>
        <v>273</v>
      </c>
      <c r="G20" s="138">
        <f t="shared" si="0"/>
        <v>1455</v>
      </c>
      <c r="H20" s="138">
        <f t="shared" si="0"/>
        <v>14677</v>
      </c>
      <c r="I20" s="138">
        <f t="shared" si="0"/>
        <v>520</v>
      </c>
      <c r="J20" s="138">
        <f t="shared" si="0"/>
        <v>15197</v>
      </c>
      <c r="K20" s="87"/>
      <c r="L20" s="113"/>
      <c r="M20" s="113"/>
      <c r="N20" s="113"/>
      <c r="O20" s="113"/>
      <c r="P20" s="113"/>
    </row>
    <row r="21" spans="1:16" s="114" customFormat="1" ht="42.75">
      <c r="A21" s="154" t="s">
        <v>132</v>
      </c>
      <c r="B21" s="154"/>
      <c r="C21" s="117">
        <v>0</v>
      </c>
      <c r="D21" s="117">
        <v>0</v>
      </c>
      <c r="E21" s="117">
        <v>0</v>
      </c>
      <c r="F21" s="117">
        <v>0</v>
      </c>
      <c r="G21" s="117">
        <v>0</v>
      </c>
      <c r="H21" s="117">
        <f>SUM(C21:G21)</f>
        <v>0</v>
      </c>
      <c r="I21" s="117">
        <v>414</v>
      </c>
      <c r="J21" s="117">
        <f>SUM(H21:I21)</f>
        <v>414</v>
      </c>
      <c r="K21" s="87"/>
      <c r="L21" s="113"/>
      <c r="M21" s="113"/>
      <c r="N21" s="113"/>
      <c r="O21" s="113"/>
      <c r="P21" s="113"/>
    </row>
    <row r="22" spans="1:16" s="114" customFormat="1" ht="16.5" customHeight="1">
      <c r="A22" s="186" t="s">
        <v>127</v>
      </c>
      <c r="B22" s="186"/>
      <c r="C22" s="117">
        <v>0</v>
      </c>
      <c r="D22" s="117">
        <v>0</v>
      </c>
      <c r="E22" s="117">
        <v>0</v>
      </c>
      <c r="F22" s="117">
        <v>0</v>
      </c>
      <c r="G22" s="117">
        <f>'IS'!F33</f>
        <v>-425</v>
      </c>
      <c r="H22" s="117">
        <f>SUM(C22:G22)</f>
        <v>-425</v>
      </c>
      <c r="I22" s="117">
        <f>'IS'!F34</f>
        <v>-158</v>
      </c>
      <c r="J22" s="117">
        <f>SUM(H22:I22)</f>
        <v>-583</v>
      </c>
      <c r="K22" s="87"/>
      <c r="L22" s="113"/>
      <c r="M22" s="113"/>
      <c r="N22" s="113"/>
      <c r="O22" s="113"/>
      <c r="P22" s="113"/>
    </row>
    <row r="23" spans="1:16" s="114" customFormat="1" ht="16.5" customHeight="1">
      <c r="A23" s="154" t="s">
        <v>93</v>
      </c>
      <c r="B23" s="154"/>
      <c r="C23" s="117">
        <v>0</v>
      </c>
      <c r="D23" s="117">
        <v>0</v>
      </c>
      <c r="E23" s="117">
        <v>58</v>
      </c>
      <c r="F23" s="117">
        <v>0</v>
      </c>
      <c r="G23" s="117">
        <v>0</v>
      </c>
      <c r="H23" s="117">
        <f>SUM(C23:G23)</f>
        <v>58</v>
      </c>
      <c r="I23" s="117">
        <v>37</v>
      </c>
      <c r="J23" s="117">
        <f>SUM(H23:I23)</f>
        <v>95</v>
      </c>
      <c r="K23" s="87"/>
      <c r="L23" s="113"/>
      <c r="M23" s="113"/>
      <c r="N23" s="113"/>
      <c r="O23" s="113"/>
      <c r="P23" s="113"/>
    </row>
    <row r="24" spans="1:16" s="114" customFormat="1" ht="16.5" customHeight="1">
      <c r="A24" s="154" t="s">
        <v>131</v>
      </c>
      <c r="B24" s="154"/>
      <c r="C24" s="139">
        <v>0</v>
      </c>
      <c r="D24" s="139">
        <v>0</v>
      </c>
      <c r="E24" s="139"/>
      <c r="F24" s="139">
        <v>-273</v>
      </c>
      <c r="G24" s="139">
        <v>0</v>
      </c>
      <c r="H24" s="139">
        <f>SUM(C24:G24)</f>
        <v>-273</v>
      </c>
      <c r="I24" s="139"/>
      <c r="J24" s="139">
        <f>SUM(H24:I24)</f>
        <v>-273</v>
      </c>
      <c r="K24" s="87"/>
      <c r="L24" s="113"/>
      <c r="M24" s="113"/>
      <c r="N24" s="113"/>
      <c r="O24" s="113"/>
      <c r="P24" s="113"/>
    </row>
    <row r="25" spans="1:16" s="114" customFormat="1" ht="16.5" customHeight="1">
      <c r="A25" s="186"/>
      <c r="B25" s="186"/>
      <c r="C25" s="138"/>
      <c r="D25" s="138"/>
      <c r="E25" s="138"/>
      <c r="F25" s="138"/>
      <c r="G25" s="138"/>
      <c r="I25" s="138"/>
      <c r="J25" s="138"/>
      <c r="K25" s="87"/>
      <c r="L25" s="113"/>
      <c r="M25" s="113"/>
      <c r="N25" s="113"/>
      <c r="O25" s="113"/>
      <c r="P25" s="113"/>
    </row>
    <row r="26" spans="1:16" s="114" customFormat="1" ht="16.5" customHeight="1" thickBot="1">
      <c r="A26" s="186" t="s">
        <v>137</v>
      </c>
      <c r="B26" s="186"/>
      <c r="C26" s="136">
        <f aca="true" t="shared" si="1" ref="C26:J26">SUM(C20:C25)</f>
        <v>9493</v>
      </c>
      <c r="D26" s="136">
        <f t="shared" si="1"/>
        <v>3538</v>
      </c>
      <c r="E26" s="136">
        <f t="shared" si="1"/>
        <v>-24</v>
      </c>
      <c r="F26" s="136">
        <f t="shared" si="1"/>
        <v>0</v>
      </c>
      <c r="G26" s="136">
        <f t="shared" si="1"/>
        <v>1030</v>
      </c>
      <c r="H26" s="136">
        <f t="shared" si="1"/>
        <v>14037</v>
      </c>
      <c r="I26" s="136">
        <f t="shared" si="1"/>
        <v>813</v>
      </c>
      <c r="J26" s="136">
        <f t="shared" si="1"/>
        <v>14850</v>
      </c>
      <c r="K26" s="87"/>
      <c r="L26" s="113"/>
      <c r="M26" s="113"/>
      <c r="N26" s="113"/>
      <c r="O26" s="113"/>
      <c r="P26" s="113"/>
    </row>
    <row r="27" spans="1:16" s="114" customFormat="1" ht="16.5" customHeight="1">
      <c r="A27" s="154"/>
      <c r="B27" s="154"/>
      <c r="C27" s="117"/>
      <c r="D27" s="117"/>
      <c r="E27" s="117"/>
      <c r="F27" s="117"/>
      <c r="G27" s="117"/>
      <c r="I27" s="117"/>
      <c r="J27" s="117"/>
      <c r="K27" s="87"/>
      <c r="L27" s="113"/>
      <c r="M27" s="113"/>
      <c r="N27" s="113"/>
      <c r="O27" s="113"/>
      <c r="P27" s="113"/>
    </row>
    <row r="28" spans="1:16" s="114" customFormat="1" ht="16.5" customHeight="1">
      <c r="A28" s="186"/>
      <c r="B28" s="186"/>
      <c r="C28" s="138"/>
      <c r="D28" s="138"/>
      <c r="E28" s="138"/>
      <c r="F28" s="138"/>
      <c r="G28" s="138"/>
      <c r="I28" s="138"/>
      <c r="J28" s="138"/>
      <c r="K28" s="87"/>
      <c r="L28" s="113"/>
      <c r="M28" s="113"/>
      <c r="N28" s="113"/>
      <c r="O28" s="113"/>
      <c r="P28" s="113"/>
    </row>
    <row r="29" spans="1:16" s="114" customFormat="1" ht="16.5" customHeight="1">
      <c r="A29" s="186" t="s">
        <v>123</v>
      </c>
      <c r="B29" s="186"/>
      <c r="C29" s="93">
        <v>9493</v>
      </c>
      <c r="D29" s="169">
        <v>3538</v>
      </c>
      <c r="E29" s="169">
        <v>0</v>
      </c>
      <c r="F29" s="169">
        <v>190</v>
      </c>
      <c r="G29" s="169">
        <v>217</v>
      </c>
      <c r="H29" s="117">
        <f>SUM(C29:G29)</f>
        <v>13438</v>
      </c>
      <c r="I29" s="169">
        <v>0</v>
      </c>
      <c r="J29" s="117">
        <f>SUM(H29:I29)</f>
        <v>13438</v>
      </c>
      <c r="K29" s="87"/>
      <c r="L29" s="113"/>
      <c r="M29" s="113"/>
      <c r="N29" s="113"/>
      <c r="O29" s="113"/>
      <c r="P29" s="113"/>
    </row>
    <row r="30" spans="1:16" s="114" customFormat="1" ht="16.5" customHeight="1">
      <c r="A30" s="154" t="s">
        <v>109</v>
      </c>
      <c r="B30" s="155" t="s">
        <v>119</v>
      </c>
      <c r="C30" s="139">
        <v>0</v>
      </c>
      <c r="D30" s="139">
        <v>0</v>
      </c>
      <c r="E30" s="139">
        <v>0</v>
      </c>
      <c r="F30" s="139">
        <v>0</v>
      </c>
      <c r="G30" s="139">
        <v>1401</v>
      </c>
      <c r="H30" s="139">
        <f>SUM(C30:G30)</f>
        <v>1401</v>
      </c>
      <c r="I30" s="139">
        <v>0</v>
      </c>
      <c r="J30" s="139">
        <f>SUM(H30:I30)</f>
        <v>1401</v>
      </c>
      <c r="K30" s="87"/>
      <c r="L30" s="113"/>
      <c r="M30" s="113"/>
      <c r="N30" s="113"/>
      <c r="O30" s="113"/>
      <c r="P30" s="113"/>
    </row>
    <row r="31" spans="1:16" s="114" customFormat="1" ht="16.5" customHeight="1">
      <c r="A31" s="186" t="s">
        <v>124</v>
      </c>
      <c r="B31" s="186"/>
      <c r="C31" s="138">
        <f aca="true" t="shared" si="2" ref="C31:J31">SUM(C29:C30)</f>
        <v>9493</v>
      </c>
      <c r="D31" s="138">
        <f t="shared" si="2"/>
        <v>3538</v>
      </c>
      <c r="E31" s="138">
        <f t="shared" si="2"/>
        <v>0</v>
      </c>
      <c r="F31" s="138">
        <f t="shared" si="2"/>
        <v>190</v>
      </c>
      <c r="G31" s="138">
        <f t="shared" si="2"/>
        <v>1618</v>
      </c>
      <c r="H31" s="138">
        <f t="shared" si="2"/>
        <v>14839</v>
      </c>
      <c r="I31" s="138">
        <f t="shared" si="2"/>
        <v>0</v>
      </c>
      <c r="J31" s="138">
        <f t="shared" si="2"/>
        <v>14839</v>
      </c>
      <c r="K31" s="87"/>
      <c r="L31" s="113"/>
      <c r="M31" s="113"/>
      <c r="N31" s="113"/>
      <c r="O31" s="113"/>
      <c r="P31" s="113"/>
    </row>
    <row r="32" spans="1:16" s="114" customFormat="1" ht="34.5" customHeight="1">
      <c r="A32" s="154" t="s">
        <v>143</v>
      </c>
      <c r="B32" s="154"/>
      <c r="C32" s="117">
        <v>0</v>
      </c>
      <c r="D32" s="117">
        <v>0</v>
      </c>
      <c r="E32" s="117">
        <v>0</v>
      </c>
      <c r="F32" s="117">
        <v>0</v>
      </c>
      <c r="G32" s="117">
        <v>0</v>
      </c>
      <c r="H32" s="117">
        <f>SUM(C32:G32)</f>
        <v>0</v>
      </c>
      <c r="I32" s="117">
        <v>660</v>
      </c>
      <c r="J32" s="117">
        <f>SUM(H32:I32)</f>
        <v>660</v>
      </c>
      <c r="K32" s="87"/>
      <c r="L32" s="113"/>
      <c r="M32" s="113"/>
      <c r="N32" s="113"/>
      <c r="O32" s="113"/>
      <c r="P32" s="113"/>
    </row>
    <row r="33" spans="1:16" s="114" customFormat="1" ht="16.5" customHeight="1">
      <c r="A33" s="186" t="s">
        <v>127</v>
      </c>
      <c r="B33" s="186"/>
      <c r="C33" s="89">
        <v>0</v>
      </c>
      <c r="D33" s="116">
        <v>0</v>
      </c>
      <c r="E33" s="116">
        <v>0</v>
      </c>
      <c r="F33" s="116">
        <v>0</v>
      </c>
      <c r="G33" s="116">
        <v>395</v>
      </c>
      <c r="H33" s="117">
        <f>SUM(C33:G33)</f>
        <v>395</v>
      </c>
      <c r="I33" s="116">
        <v>24</v>
      </c>
      <c r="J33" s="117">
        <f>SUM(H33:I33)</f>
        <v>419</v>
      </c>
      <c r="K33" s="87"/>
      <c r="L33" s="113"/>
      <c r="M33" s="113"/>
      <c r="N33" s="113"/>
      <c r="O33" s="113"/>
      <c r="P33" s="113"/>
    </row>
    <row r="34" spans="1:16" s="114" customFormat="1" ht="16.5" customHeight="1">
      <c r="A34" s="154" t="s">
        <v>93</v>
      </c>
      <c r="B34" s="154"/>
      <c r="C34" s="89">
        <v>0</v>
      </c>
      <c r="D34" s="116">
        <v>0</v>
      </c>
      <c r="E34" s="117">
        <v>-152</v>
      </c>
      <c r="F34" s="89">
        <v>0</v>
      </c>
      <c r="G34" s="116">
        <v>0</v>
      </c>
      <c r="H34" s="117">
        <f>SUM(C34:G34)</f>
        <v>-152</v>
      </c>
      <c r="I34" s="117">
        <v>0</v>
      </c>
      <c r="J34" s="117">
        <f>SUM(H34:I34)</f>
        <v>-152</v>
      </c>
      <c r="K34" s="87"/>
      <c r="L34" s="113"/>
      <c r="M34" s="113"/>
      <c r="N34" s="113"/>
      <c r="O34" s="113"/>
      <c r="P34" s="113"/>
    </row>
    <row r="35" spans="1:16" s="114" customFormat="1" ht="16.5" customHeight="1">
      <c r="A35" s="154" t="s">
        <v>131</v>
      </c>
      <c r="B35" s="154"/>
      <c r="C35" s="85">
        <v>0</v>
      </c>
      <c r="D35" s="170">
        <v>0</v>
      </c>
      <c r="E35" s="139">
        <v>0</v>
      </c>
      <c r="F35" s="170">
        <v>-190</v>
      </c>
      <c r="G35" s="139">
        <v>0</v>
      </c>
      <c r="H35" s="139">
        <f>SUM(C35:G35)</f>
        <v>-190</v>
      </c>
      <c r="I35" s="139">
        <v>0</v>
      </c>
      <c r="J35" s="139">
        <f>SUM(H35:I35)</f>
        <v>-190</v>
      </c>
      <c r="K35" s="87"/>
      <c r="L35" s="113"/>
      <c r="M35" s="113"/>
      <c r="N35" s="113"/>
      <c r="O35" s="113"/>
      <c r="P35" s="113"/>
    </row>
    <row r="36" spans="1:16" s="114" customFormat="1" ht="16.5" customHeight="1">
      <c r="A36" s="190"/>
      <c r="B36" s="190"/>
      <c r="C36" s="93"/>
      <c r="D36" s="169"/>
      <c r="E36" s="169"/>
      <c r="F36" s="169"/>
      <c r="G36" s="169"/>
      <c r="I36" s="169"/>
      <c r="J36" s="138"/>
      <c r="K36" s="87"/>
      <c r="L36" s="113"/>
      <c r="M36" s="113"/>
      <c r="N36" s="113"/>
      <c r="O36" s="113"/>
      <c r="P36" s="113"/>
    </row>
    <row r="37" spans="1:16" s="114" customFormat="1" ht="16.5" customHeight="1" thickBot="1">
      <c r="A37" s="186" t="s">
        <v>142</v>
      </c>
      <c r="B37" s="186"/>
      <c r="C37" s="136">
        <f aca="true" t="shared" si="3" ref="C37:J37">SUM(C31:C36)</f>
        <v>9493</v>
      </c>
      <c r="D37" s="136">
        <f t="shared" si="3"/>
        <v>3538</v>
      </c>
      <c r="E37" s="136">
        <f t="shared" si="3"/>
        <v>-152</v>
      </c>
      <c r="F37" s="136">
        <f t="shared" si="3"/>
        <v>0</v>
      </c>
      <c r="G37" s="136">
        <f t="shared" si="3"/>
        <v>2013</v>
      </c>
      <c r="H37" s="136">
        <f t="shared" si="3"/>
        <v>14892</v>
      </c>
      <c r="I37" s="136">
        <f t="shared" si="3"/>
        <v>684</v>
      </c>
      <c r="J37" s="136">
        <f t="shared" si="3"/>
        <v>15576</v>
      </c>
      <c r="K37" s="87"/>
      <c r="L37" s="113"/>
      <c r="M37" s="113"/>
      <c r="N37" s="113"/>
      <c r="O37" s="113"/>
      <c r="P37" s="113"/>
    </row>
    <row r="38" spans="1:16" s="114" customFormat="1" ht="16.5" customHeight="1">
      <c r="A38" s="156"/>
      <c r="B38" s="156"/>
      <c r="C38" s="115"/>
      <c r="D38" s="115"/>
      <c r="E38" s="115"/>
      <c r="F38" s="157"/>
      <c r="G38" s="115"/>
      <c r="H38" s="115"/>
      <c r="I38" s="115"/>
      <c r="J38" s="115"/>
      <c r="K38" s="87"/>
      <c r="L38" s="113"/>
      <c r="M38" s="113"/>
      <c r="N38" s="113"/>
      <c r="O38" s="113"/>
      <c r="P38" s="113"/>
    </row>
    <row r="39" spans="1:16" s="114" customFormat="1" ht="16.5" customHeight="1">
      <c r="A39" s="156"/>
      <c r="B39" s="156"/>
      <c r="C39" s="115"/>
      <c r="D39" s="115"/>
      <c r="E39" s="115"/>
      <c r="F39" s="157"/>
      <c r="G39" s="115"/>
      <c r="H39" s="115"/>
      <c r="I39" s="115"/>
      <c r="J39" s="115"/>
      <c r="K39" s="87"/>
      <c r="L39" s="113"/>
      <c r="M39" s="113"/>
      <c r="N39" s="113"/>
      <c r="O39" s="113"/>
      <c r="P39" s="113"/>
    </row>
    <row r="40" spans="1:16" s="114" customFormat="1" ht="16.5" customHeight="1">
      <c r="A40" s="186"/>
      <c r="B40" s="186"/>
      <c r="C40" s="115"/>
      <c r="D40" s="115"/>
      <c r="E40" s="115"/>
      <c r="F40" s="157"/>
      <c r="G40" s="115"/>
      <c r="H40" s="115"/>
      <c r="I40" s="115"/>
      <c r="J40" s="115"/>
      <c r="K40" s="87"/>
      <c r="L40" s="113"/>
      <c r="M40" s="113"/>
      <c r="N40" s="113"/>
      <c r="O40" s="113"/>
      <c r="P40" s="113"/>
    </row>
    <row r="41" spans="1:16" ht="15">
      <c r="A41" s="107" t="str">
        <f>'IS'!A43</f>
        <v>(The accompanying notes and the audited financial statements of the Group for the financial year ended </v>
      </c>
      <c r="B41" s="107"/>
      <c r="C41" s="107"/>
      <c r="D41" s="107"/>
      <c r="E41" s="107"/>
      <c r="F41" s="134"/>
      <c r="G41" s="107"/>
      <c r="H41" s="107"/>
      <c r="I41" s="107"/>
      <c r="J41" s="107"/>
      <c r="K41" s="107"/>
      <c r="L41" s="107"/>
      <c r="M41" s="8"/>
      <c r="N41" s="8"/>
      <c r="O41" s="108"/>
      <c r="P41" s="108"/>
    </row>
    <row r="42" spans="1:14" ht="15">
      <c r="A42" s="107" t="str">
        <f>'IS'!A44</f>
        <v>31 December 2005 form an integral part of, and should be read in conjunction with this interim financial</v>
      </c>
      <c r="B42" s="107"/>
      <c r="C42" s="107"/>
      <c r="D42" s="107"/>
      <c r="E42" s="107"/>
      <c r="F42" s="134"/>
      <c r="G42" s="107"/>
      <c r="H42" s="107"/>
      <c r="I42" s="107"/>
      <c r="J42" s="107"/>
      <c r="K42" s="107"/>
      <c r="L42" s="107"/>
      <c r="M42" s="8"/>
      <c r="N42" s="8"/>
    </row>
    <row r="43" spans="1:11" ht="15">
      <c r="A43" s="184" t="str">
        <f>'IS'!A45</f>
        <v>statements)</v>
      </c>
      <c r="B43" s="185"/>
      <c r="C43" s="185"/>
      <c r="D43" s="185"/>
      <c r="E43" s="185"/>
      <c r="F43" s="185"/>
      <c r="G43" s="185"/>
      <c r="H43" s="185"/>
      <c r="I43" s="185"/>
      <c r="J43" s="185"/>
      <c r="K43" s="185"/>
    </row>
    <row r="45" ht="25.5" customHeight="1"/>
    <row r="47" ht="29.25" customHeight="1"/>
  </sheetData>
  <mergeCells count="18">
    <mergeCell ref="A36:B36"/>
    <mergeCell ref="A37:B37"/>
    <mergeCell ref="A40:B40"/>
    <mergeCell ref="A43:K43"/>
    <mergeCell ref="A26:B26"/>
    <mergeCell ref="A28:B28"/>
    <mergeCell ref="A29:B29"/>
    <mergeCell ref="A31:B31"/>
    <mergeCell ref="A33:B33"/>
    <mergeCell ref="A1:L1"/>
    <mergeCell ref="A2:M2"/>
    <mergeCell ref="C12:H12"/>
    <mergeCell ref="C13:E13"/>
    <mergeCell ref="F13:G13"/>
    <mergeCell ref="A18:B18"/>
    <mergeCell ref="A20:B20"/>
    <mergeCell ref="A22:B22"/>
    <mergeCell ref="A25:B25"/>
  </mergeCells>
  <printOptions/>
  <pageMargins left="0.748031496062992" right="0.236220472440945" top="0.484251969" bottom="0.393700787401575" header="0.393700787401575" footer="0.511811023622047"/>
  <pageSetup fitToHeight="1" fitToWidth="1" horizontalDpi="300" verticalDpi="300" orientation="landscape" scale="77"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YCV</cp:lastModifiedBy>
  <cp:lastPrinted>2006-11-28T08:32:08Z</cp:lastPrinted>
  <dcterms:created xsi:type="dcterms:W3CDTF">1999-02-13T02:20:00Z</dcterms:created>
  <dcterms:modified xsi:type="dcterms:W3CDTF">2006-11-28T08:32:39Z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164564981</vt:i4>
  </property>
  <property fmtid="{D5CDD505-2E9C-101B-9397-08002B2CF9AE}" pid="3" name="_EmailSubject">
    <vt:lpwstr>file</vt:lpwstr>
  </property>
  <property fmtid="{D5CDD505-2E9C-101B-9397-08002B2CF9AE}" pid="4" name="_AuthorEmail">
    <vt:lpwstr>jocelyn-acct@intranet.my</vt:lpwstr>
  </property>
  <property fmtid="{D5CDD505-2E9C-101B-9397-08002B2CF9AE}" pid="5" name="_AuthorEmailDisplayName">
    <vt:lpwstr>Jocelyn</vt:lpwstr>
  </property>
  <property fmtid="{D5CDD505-2E9C-101B-9397-08002B2CF9AE}" pid="6" name="_PreviousAdHocReviewCycleID">
    <vt:i4>-276649089</vt:i4>
  </property>
  <property fmtid="{D5CDD505-2E9C-101B-9397-08002B2CF9AE}" pid="7" name="_ReviewingToolsShownOnce">
    <vt:lpwstr/>
  </property>
</Properties>
</file>